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tabRatio="720" activeTab="0"/>
  </bookViews>
  <sheets>
    <sheet name="Stato Patrimoniale" sheetId="1" r:id="rId1"/>
  </sheets>
  <definedNames>
    <definedName name="_xlnm.Print_Titles" localSheetId="0">'Stato Patrimoniale'!$43:$43</definedName>
  </definedNames>
  <calcPr fullCalcOnLoad="1"/>
</workbook>
</file>

<file path=xl/sharedStrings.xml><?xml version="1.0" encoding="utf-8"?>
<sst xmlns="http://schemas.openxmlformats.org/spreadsheetml/2006/main" count="209" uniqueCount="205">
  <si>
    <t xml:space="preserve">        I) IMMOBILIZZAZIONI IMMATERIALI</t>
  </si>
  <si>
    <t xml:space="preserve">        I) Patrimonio netto</t>
  </si>
  <si>
    <t xml:space="preserve">                Capitale di dotazione</t>
  </si>
  <si>
    <t xml:space="preserve">                    Capitale di dotazione</t>
  </si>
  <si>
    <t xml:space="preserve">            Concessioni, licenze, marchi e diritti</t>
  </si>
  <si>
    <t xml:space="preserve">                Software</t>
  </si>
  <si>
    <t xml:space="preserve">                    Riserve di utili</t>
  </si>
  <si>
    <t xml:space="preserve">                    Software (valore lordo)</t>
  </si>
  <si>
    <t xml:space="preserve">                    Fondo ammortamento Software e licenze</t>
  </si>
  <si>
    <t xml:space="preserve">            Immobilizzazioni in corso e acconti</t>
  </si>
  <si>
    <t xml:space="preserve">                Utili (Perdite) dell'esercizio</t>
  </si>
  <si>
    <t xml:space="preserve">                    Utili (Perdite) dell'esercizio patr.</t>
  </si>
  <si>
    <t xml:space="preserve">        II) IMMOBILIZZAZIONI MATERIALI</t>
  </si>
  <si>
    <t xml:space="preserve">            Terreni e fabbricati</t>
  </si>
  <si>
    <t xml:space="preserve">                Terreni</t>
  </si>
  <si>
    <t xml:space="preserve">                    Terreni</t>
  </si>
  <si>
    <t xml:space="preserve">                    Fondo ammortamento terreni</t>
  </si>
  <si>
    <t xml:space="preserve">                Fabbricati</t>
  </si>
  <si>
    <t xml:space="preserve">                    Fabbricati istituzionali (valore lordo)</t>
  </si>
  <si>
    <t xml:space="preserve">                    Fondo ammortamento fabbricati istituz.</t>
  </si>
  <si>
    <t xml:space="preserve">                    Fondo rinnovo contrattuale</t>
  </si>
  <si>
    <t xml:space="preserve">            Impianti e macchinari</t>
  </si>
  <si>
    <t xml:space="preserve">                    Fondo produttività personale</t>
  </si>
  <si>
    <t xml:space="preserve">                Impianti e macchinari</t>
  </si>
  <si>
    <t xml:space="preserve">                    Impianti e macchinari generici</t>
  </si>
  <si>
    <t xml:space="preserve">                    Fondo rischi per controversie legali</t>
  </si>
  <si>
    <t xml:space="preserve">                    F.do amm. impianti e macchinari generici</t>
  </si>
  <si>
    <t xml:space="preserve">                    Fondo rischi diversi</t>
  </si>
  <si>
    <t xml:space="preserve">                    Impianti e macchinari specifici</t>
  </si>
  <si>
    <t xml:space="preserve">                    Fondo amm. imp. e macchinari specifici</t>
  </si>
  <si>
    <t xml:space="preserve">                    Fondo svalutazione crediti</t>
  </si>
  <si>
    <t xml:space="preserve">                Attrezzatura sanitaria</t>
  </si>
  <si>
    <t xml:space="preserve">                    Attrezzatura sanitaria</t>
  </si>
  <si>
    <t xml:space="preserve">                    Fondo amm.to attrezzatura sanitaria</t>
  </si>
  <si>
    <t xml:space="preserve">                Attrezzatura assistenziale</t>
  </si>
  <si>
    <t xml:space="preserve">                    Attrezzatura assistenziale</t>
  </si>
  <si>
    <t xml:space="preserve">            Trattamento di fine rapporto</t>
  </si>
  <si>
    <t xml:space="preserve">                    Fondo ammort. attrezzatura assistenziale</t>
  </si>
  <si>
    <t xml:space="preserve">                Trattamento di fine rapporto</t>
  </si>
  <si>
    <t xml:space="preserve">                Attrezzatura fisioterapica</t>
  </si>
  <si>
    <t xml:space="preserve">                    Fondo TFR dipendenti lordo</t>
  </si>
  <si>
    <t xml:space="preserve">                    Attrezzatura fisioterapica</t>
  </si>
  <si>
    <t xml:space="preserve">                    Fondo amm. attrezzatura fisioterapica</t>
  </si>
  <si>
    <t xml:space="preserve">                Attrezzatura cucina</t>
  </si>
  <si>
    <t xml:space="preserve">                    Attrezzatura cucina</t>
  </si>
  <si>
    <t xml:space="preserve">                    Fondo amm. attrezzatura cucina</t>
  </si>
  <si>
    <t xml:space="preserve">                Attrezzatura guardaroba-lavanderia</t>
  </si>
  <si>
    <t xml:space="preserve">                    Attrezzatura guardaroba-lavanderia</t>
  </si>
  <si>
    <t xml:space="preserve">                    Fondo amm. attr. guardaroba-lavanderia</t>
  </si>
  <si>
    <t xml:space="preserve">                Attrezzatura varia</t>
  </si>
  <si>
    <t xml:space="preserve">                    Attrezzatura varia</t>
  </si>
  <si>
    <t xml:space="preserve">                    Fondo ammortamento attrezzatura varia</t>
  </si>
  <si>
    <t xml:space="preserve">                Attrezzatura tecnica</t>
  </si>
  <si>
    <t xml:space="preserve">                    Attrezzatura tecnica</t>
  </si>
  <si>
    <t xml:space="preserve">                    Fondo ammortamento attrezzature tecnica</t>
  </si>
  <si>
    <t xml:space="preserve">                Acconti</t>
  </si>
  <si>
    <t xml:space="preserve">                Mobili e arredi</t>
  </si>
  <si>
    <t xml:space="preserve">                    Clienti conto anticipi</t>
  </si>
  <si>
    <t xml:space="preserve">                    Mobili e arredi</t>
  </si>
  <si>
    <t xml:space="preserve">                    Clienti conto rimborsi</t>
  </si>
  <si>
    <t xml:space="preserve">                    Fondo amm. mobili e arredi</t>
  </si>
  <si>
    <t xml:space="preserve">                    Opere d'arte</t>
  </si>
  <si>
    <t xml:space="preserve">                Cauzioni</t>
  </si>
  <si>
    <t xml:space="preserve">                    Debiti per cauzioni ricevute da Ospiti</t>
  </si>
  <si>
    <t xml:space="preserve">                    Debiti per cauzioni ricevute da terzi</t>
  </si>
  <si>
    <t xml:space="preserve">                    Depositi cauzionali fornitori</t>
  </si>
  <si>
    <t xml:space="preserve">                Mobili e arredi ufficio</t>
  </si>
  <si>
    <t xml:space="preserve">                    Mobili e arredi ufficio</t>
  </si>
  <si>
    <t xml:space="preserve">            Debiti verso fornitori</t>
  </si>
  <si>
    <t xml:space="preserve">                    Fondo amm. mobili e arredi ufficio</t>
  </si>
  <si>
    <t xml:space="preserve">                Debiti verso fornitori</t>
  </si>
  <si>
    <t xml:space="preserve">                Macchine ordinarie d'ufficio</t>
  </si>
  <si>
    <t xml:space="preserve">                    Fornitori Totalizzati</t>
  </si>
  <si>
    <t xml:space="preserve">                    Macchine ordinarie d'ufficio</t>
  </si>
  <si>
    <t xml:space="preserve">                    Fondo amm. macchine ordinarie d'ufficio</t>
  </si>
  <si>
    <t xml:space="preserve">            Debiti tributari</t>
  </si>
  <si>
    <t xml:space="preserve">                Macchine elettroniche d'ufficio</t>
  </si>
  <si>
    <t xml:space="preserve">                Erario conto IVA</t>
  </si>
  <si>
    <t xml:space="preserve">                    Macchine elettroniche d'ufficio</t>
  </si>
  <si>
    <t xml:space="preserve">                    Fondo amm. macchine elettr. d'ufficio</t>
  </si>
  <si>
    <t xml:space="preserve">            Altri beni materiali</t>
  </si>
  <si>
    <t xml:space="preserve">                    Erario conto IVA</t>
  </si>
  <si>
    <t xml:space="preserve">                Biancheria</t>
  </si>
  <si>
    <t xml:space="preserve">                    Biancheria</t>
  </si>
  <si>
    <t xml:space="preserve">                    IVA a credito Split Payment</t>
  </si>
  <si>
    <t xml:space="preserve">                    Fondo ammortamento biancheria</t>
  </si>
  <si>
    <t xml:space="preserve">                Automezzi</t>
  </si>
  <si>
    <t xml:space="preserve">                    Automezzi e veicoli da trasporto</t>
  </si>
  <si>
    <t xml:space="preserve">                Erario conto imposte</t>
  </si>
  <si>
    <t xml:space="preserve">                    F.do amm. automezzi veicoli da trasporto</t>
  </si>
  <si>
    <t xml:space="preserve">                    Erario conto ritenute personale</t>
  </si>
  <si>
    <t xml:space="preserve">                Altri beni materiali</t>
  </si>
  <si>
    <t xml:space="preserve">                    Erario conto ritenute collaboratori</t>
  </si>
  <si>
    <t xml:space="preserve">                    Altri beni materiali</t>
  </si>
  <si>
    <t xml:space="preserve">                    Erario conto ritenute lav. autonomi</t>
  </si>
  <si>
    <t xml:space="preserve">                    Fondo amm. altri beni materiali</t>
  </si>
  <si>
    <t xml:space="preserve">                    Erario conto rivalutazione TFR</t>
  </si>
  <si>
    <t xml:space="preserve">                    Erario conto addizionale regionale</t>
  </si>
  <si>
    <t xml:space="preserve">                Immoblizzazioni in corso e acconti</t>
  </si>
  <si>
    <t xml:space="preserve">                    Erario conto addizionale comunale</t>
  </si>
  <si>
    <t xml:space="preserve">                    Fabbricati in costruzione</t>
  </si>
  <si>
    <t xml:space="preserve">                    Erario conto IRES</t>
  </si>
  <si>
    <t xml:space="preserve">            Debiti v/Ist. prev. e ass.</t>
  </si>
  <si>
    <t xml:space="preserve">                Debiti v/Ist. prev. e ass.</t>
  </si>
  <si>
    <t xml:space="preserve">                    Debiti verso INPS</t>
  </si>
  <si>
    <t xml:space="preserve">        III) IMMOBILIZZAZIONI FINANZIARIE</t>
  </si>
  <si>
    <t xml:space="preserve">            Partecipazioni</t>
  </si>
  <si>
    <t xml:space="preserve">                Partecipazioni</t>
  </si>
  <si>
    <t xml:space="preserve">                    Quote partecipazione U.P.I.P.A.</t>
  </si>
  <si>
    <t xml:space="preserve">                Crediti immobilizzati</t>
  </si>
  <si>
    <t xml:space="preserve">                    Crediti v/inpdap - TFR</t>
  </si>
  <si>
    <t xml:space="preserve">                    Debiti verso INPDAP - contr. solidarietà</t>
  </si>
  <si>
    <t xml:space="preserve">                    Debiti verso Laborfonds</t>
  </si>
  <si>
    <t xml:space="preserve">                    Debiti verso enti previdenziali</t>
  </si>
  <si>
    <t xml:space="preserve">        I) RIMANENZE</t>
  </si>
  <si>
    <t xml:space="preserve">            Materie prime, sussidiarie e di consumo</t>
  </si>
  <si>
    <t xml:space="preserve">            Altri debiti</t>
  </si>
  <si>
    <t xml:space="preserve">                Materie prime</t>
  </si>
  <si>
    <t xml:space="preserve">                Debiti verso personale</t>
  </si>
  <si>
    <t xml:space="preserve">                    Personale conto retribuzioni</t>
  </si>
  <si>
    <t xml:space="preserve">                    Scorte chincaglieria da cucina</t>
  </si>
  <si>
    <t xml:space="preserve">                    Personale conto indennità e straordinari</t>
  </si>
  <si>
    <t xml:space="preserve">                    Scorte detersivi e articoli pulizie</t>
  </si>
  <si>
    <t xml:space="preserve">                    Personale conto rimborsi spese</t>
  </si>
  <si>
    <t xml:space="preserve">                    Scorte generi alimentari</t>
  </si>
  <si>
    <t xml:space="preserve">                    Scorte farmaci e materiale sanitario</t>
  </si>
  <si>
    <t xml:space="preserve">                    Scorte presidi per incontinenti</t>
  </si>
  <si>
    <t xml:space="preserve">                    Scorte prodotti igiene personale</t>
  </si>
  <si>
    <t xml:space="preserve">                    Scorte materiali di consumo</t>
  </si>
  <si>
    <t xml:space="preserve">                Debiti diversi</t>
  </si>
  <si>
    <t xml:space="preserve">        II) CREDITI</t>
  </si>
  <si>
    <t xml:space="preserve">            Crediti verso clienti</t>
  </si>
  <si>
    <t xml:space="preserve">                Crediti verso clienti</t>
  </si>
  <si>
    <t xml:space="preserve">                    Debiti diversi</t>
  </si>
  <si>
    <t xml:space="preserve">                    Clienti Totalizzati</t>
  </si>
  <si>
    <t xml:space="preserve">                    Fornitori conto fatture da ricevere</t>
  </si>
  <si>
    <t xml:space="preserve">                Altri crediti gestionali</t>
  </si>
  <si>
    <t xml:space="preserve">                    Clienti c/fatture da emettere</t>
  </si>
  <si>
    <t xml:space="preserve">                    Crediti v/PAT per rimborsi</t>
  </si>
  <si>
    <t xml:space="preserve">                    Anticipi su contributi PAT</t>
  </si>
  <si>
    <t xml:space="preserve">        Ratei e risconti passivi</t>
  </si>
  <si>
    <t xml:space="preserve">                Crediti verso Enti</t>
  </si>
  <si>
    <t xml:space="preserve">            Ratei e risconti passivi</t>
  </si>
  <si>
    <t xml:space="preserve">                Ratei passivi</t>
  </si>
  <si>
    <t xml:space="preserve">                    Crediti v/Comuni</t>
  </si>
  <si>
    <t xml:space="preserve">                    Ratei passivi</t>
  </si>
  <si>
    <t xml:space="preserve">                    Ratei passivi ferie</t>
  </si>
  <si>
    <t xml:space="preserve">                Risconti passivi</t>
  </si>
  <si>
    <t xml:space="preserve">                    Risconti passivi</t>
  </si>
  <si>
    <t xml:space="preserve">            Crediti diversi</t>
  </si>
  <si>
    <t xml:space="preserve">                Crediti diversi</t>
  </si>
  <si>
    <t xml:space="preserve">                    Note di accredito da ricevere</t>
  </si>
  <si>
    <t xml:space="preserve">                    Crediti diversi</t>
  </si>
  <si>
    <t xml:space="preserve">            Crediti verso Istit. previd. e assistenz</t>
  </si>
  <si>
    <t xml:space="preserve">                Crediti verso Istit. previd. e assistenz</t>
  </si>
  <si>
    <t xml:space="preserve">                    Crediti v/INAIL</t>
  </si>
  <si>
    <t xml:space="preserve">                    Crediti v/inpdap anticipi - TFR</t>
  </si>
  <si>
    <t xml:space="preserve">            Crediti tributari</t>
  </si>
  <si>
    <t xml:space="preserve">                Crediti v/erario</t>
  </si>
  <si>
    <t xml:space="preserve">                    Altri crediti v/erario</t>
  </si>
  <si>
    <t xml:space="preserve">        IV) DISPONIBILITA' LIQUIDE</t>
  </si>
  <si>
    <t xml:space="preserve">            Depositi bancari e postali</t>
  </si>
  <si>
    <t xml:space="preserve">                Depositi bancari e postali</t>
  </si>
  <si>
    <t xml:space="preserve">                    Banca</t>
  </si>
  <si>
    <t xml:space="preserve">        I) Ratei e risconti attivi</t>
  </si>
  <si>
    <t xml:space="preserve">            Ratei e risconti attivi</t>
  </si>
  <si>
    <t xml:space="preserve">                Ratei attivi</t>
  </si>
  <si>
    <t xml:space="preserve">                    Ratei attivi</t>
  </si>
  <si>
    <t xml:space="preserve">                Risconti attivi</t>
  </si>
  <si>
    <t xml:space="preserve">                    Risconti attivi</t>
  </si>
  <si>
    <t>ATTIVO</t>
  </si>
  <si>
    <t xml:space="preserve">    A) IMMOBILIZZAZIONI</t>
  </si>
  <si>
    <t xml:space="preserve">    B) ATTIVO CIRCOLANTE</t>
  </si>
  <si>
    <t xml:space="preserve">    C) RATEI E RISCONTI ATTIVI</t>
  </si>
  <si>
    <t xml:space="preserve">            Attrezzature diverse</t>
  </si>
  <si>
    <t xml:space="preserve">            Mobili e macchine</t>
  </si>
  <si>
    <t>TOTALE ATTIVO</t>
  </si>
  <si>
    <t>PASSIVO</t>
  </si>
  <si>
    <t xml:space="preserve">    A) CAPITALE DI DOTAZIONE</t>
  </si>
  <si>
    <t xml:space="preserve">            Patrimonio e riserve</t>
  </si>
  <si>
    <t xml:space="preserve">    B) CAPITALE DI TERZI</t>
  </si>
  <si>
    <t xml:space="preserve">    C) RATEI E RISCONTI PASSIVI</t>
  </si>
  <si>
    <t xml:space="preserve">            Risultato di esercizio</t>
  </si>
  <si>
    <t xml:space="preserve">            Fondi per rischi ed oneri</t>
  </si>
  <si>
    <t xml:space="preserve">                Fondi per rischi ed oneri</t>
  </si>
  <si>
    <t xml:space="preserve">    II) TRATTAMENTO DI FINE RAPPORTO</t>
  </si>
  <si>
    <t xml:space="preserve">    III) DEBITI</t>
  </si>
  <si>
    <t xml:space="preserve">            Acconti e cauzioni</t>
  </si>
  <si>
    <t xml:space="preserve">                Riserve</t>
  </si>
  <si>
    <t>TOTALE PASSIVO</t>
  </si>
  <si>
    <t>STATO PATRIMONIALE</t>
  </si>
  <si>
    <t>- dott. Diego Pintarelli -</t>
  </si>
  <si>
    <t>IL PRESIDENTE</t>
  </si>
  <si>
    <t>IL SEGRETARIO</t>
  </si>
  <si>
    <t>- dott. Giovanni Bertoldi -</t>
  </si>
  <si>
    <t xml:space="preserve">                    Quote partecipazione Trentino Riscossioni</t>
  </si>
  <si>
    <t xml:space="preserve">                    Quote partecipazione Stet</t>
  </si>
  <si>
    <t xml:space="preserve">                    Debiti verso INAIL</t>
  </si>
  <si>
    <t>ANNO 2019</t>
  </si>
  <si>
    <t>Pergine Valsugana, 19 giugno 2020</t>
  </si>
  <si>
    <t>2018</t>
  </si>
  <si>
    <t>2019</t>
  </si>
  <si>
    <t xml:space="preserve">                    Fondo FOREG</t>
  </si>
  <si>
    <t xml:space="preserve">        I) FONDO PER RISCHI E ONERI</t>
  </si>
  <si>
    <t>Parte integrante e sostanziale della deliberazione n. 30 del 19 giugno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</si>
</sst>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36"/>
      <name val="Calibri"/>
      <family val="2"/>
    </font>
    <font>
      <sz val="12"/>
      <name val="Calibri"/>
      <family val="2"/>
    </font>
    <font>
      <sz val="8"/>
      <color indexed="23"/>
      <name val="TimesNewRomanPSMT"/>
      <family val="0"/>
    </font>
    <font>
      <sz val="14"/>
      <color indexed="8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 tint="0.49998000264167786"/>
      <name val="TimesNewRomanPS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/>
    </xf>
    <xf numFmtId="49" fontId="40" fillId="0" borderId="0" xfId="0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 vertical="center"/>
    </xf>
    <xf numFmtId="44" fontId="40" fillId="34" borderId="10" xfId="0" applyNumberFormat="1" applyFont="1" applyFill="1" applyBorder="1" applyAlignment="1">
      <alignment vertical="center"/>
    </xf>
    <xf numFmtId="49" fontId="40" fillId="35" borderId="10" xfId="0" applyNumberFormat="1" applyFont="1" applyFill="1" applyBorder="1" applyAlignment="1">
      <alignment vertical="center"/>
    </xf>
    <xf numFmtId="44" fontId="40" fillId="35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4" fontId="0" fillId="0" borderId="10" xfId="0" applyNumberFormat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44" fontId="40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4" fontId="43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10" fillId="0" borderId="0" xfId="0" applyNumberFormat="1" applyFont="1" applyAlignment="1">
      <alignment vertical="center"/>
    </xf>
    <xf numFmtId="4" fontId="45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96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48.57421875" style="1" bestFit="1" customWidth="1"/>
    <col min="2" max="3" width="16.28125" style="7" bestFit="1" customWidth="1"/>
    <col min="4" max="4" width="46.421875" style="1" bestFit="1" customWidth="1"/>
    <col min="5" max="6" width="15.7109375" style="2" customWidth="1"/>
  </cols>
  <sheetData>
    <row r="1" spans="1:6" s="28" customFormat="1" ht="18.75">
      <c r="A1" s="26"/>
      <c r="B1" s="27"/>
      <c r="C1" s="34" t="s">
        <v>204</v>
      </c>
      <c r="D1" s="34"/>
      <c r="E1" s="34"/>
      <c r="F1" s="34"/>
    </row>
    <row r="17" spans="1:6" ht="46.5">
      <c r="A17" s="36" t="s">
        <v>190</v>
      </c>
      <c r="B17" s="36"/>
      <c r="C17" s="36"/>
      <c r="D17" s="36"/>
      <c r="E17" s="36"/>
      <c r="F17" s="36"/>
    </row>
    <row r="18" spans="1:6" ht="46.5">
      <c r="A18" s="36" t="s">
        <v>198</v>
      </c>
      <c r="B18" s="36"/>
      <c r="C18" s="36"/>
      <c r="D18" s="36"/>
      <c r="E18" s="36"/>
      <c r="F18" s="36"/>
    </row>
    <row r="30" spans="1:6" s="28" customFormat="1" ht="18.75">
      <c r="A30" s="29" t="s">
        <v>199</v>
      </c>
      <c r="B30" s="27"/>
      <c r="C30" s="27"/>
      <c r="D30" s="26"/>
      <c r="E30" s="30"/>
      <c r="F30" s="30"/>
    </row>
    <row r="31" spans="1:6" s="28" customFormat="1" ht="18.75">
      <c r="A31" s="26"/>
      <c r="B31" s="27"/>
      <c r="C31" s="27"/>
      <c r="D31" s="26"/>
      <c r="E31" s="30"/>
      <c r="F31" s="30"/>
    </row>
    <row r="32" spans="1:6" s="28" customFormat="1" ht="18.75">
      <c r="A32" s="26"/>
      <c r="B32" s="27"/>
      <c r="C32" s="27"/>
      <c r="D32" s="26"/>
      <c r="E32" s="30"/>
      <c r="F32" s="30"/>
    </row>
    <row r="33" spans="1:6" s="28" customFormat="1" ht="18.75">
      <c r="A33" s="26"/>
      <c r="B33" s="27"/>
      <c r="C33" s="27"/>
      <c r="D33" s="26"/>
      <c r="E33" s="30"/>
      <c r="F33" s="30"/>
    </row>
    <row r="34" spans="1:6" s="28" customFormat="1" ht="18.75">
      <c r="A34" s="26"/>
      <c r="B34" s="27"/>
      <c r="C34" s="27"/>
      <c r="D34" s="26"/>
      <c r="E34" s="30"/>
      <c r="F34" s="30"/>
    </row>
    <row r="35" spans="1:6" s="28" customFormat="1" ht="18.75">
      <c r="A35" s="26"/>
      <c r="B35" s="27"/>
      <c r="C35" s="27"/>
      <c r="D35" s="26"/>
      <c r="E35" s="30"/>
      <c r="F35" s="30"/>
    </row>
    <row r="36" spans="1:6" s="28" customFormat="1" ht="18.75">
      <c r="A36" s="26"/>
      <c r="B36" s="27"/>
      <c r="C36" s="27"/>
      <c r="D36" s="26"/>
      <c r="E36" s="30"/>
      <c r="F36" s="30"/>
    </row>
    <row r="37" spans="1:6" s="28" customFormat="1" ht="18.75">
      <c r="A37" s="31" t="s">
        <v>192</v>
      </c>
      <c r="B37" s="27"/>
      <c r="C37" s="27"/>
      <c r="D37" s="26"/>
      <c r="E37" s="37" t="s">
        <v>193</v>
      </c>
      <c r="F37" s="37"/>
    </row>
    <row r="38" spans="1:6" s="28" customFormat="1" ht="18.75">
      <c r="A38" s="32" t="s">
        <v>191</v>
      </c>
      <c r="B38" s="27"/>
      <c r="C38" s="27"/>
      <c r="D38" s="26"/>
      <c r="E38" s="38" t="s">
        <v>194</v>
      </c>
      <c r="F38" s="38"/>
    </row>
    <row r="39" spans="1:6" ht="15.75">
      <c r="A39" s="25"/>
      <c r="E39" s="35"/>
      <c r="F39" s="35"/>
    </row>
    <row r="40" spans="5:6" ht="15">
      <c r="E40" s="35"/>
      <c r="F40" s="35"/>
    </row>
    <row r="41" spans="5:6" ht="15">
      <c r="E41" s="35"/>
      <c r="F41" s="35"/>
    </row>
    <row r="43" spans="1:6" s="5" customFormat="1" ht="16.5" customHeight="1">
      <c r="A43" s="14" t="s">
        <v>170</v>
      </c>
      <c r="B43" s="14" t="s">
        <v>200</v>
      </c>
      <c r="C43" s="14" t="s">
        <v>201</v>
      </c>
      <c r="D43" s="14" t="s">
        <v>177</v>
      </c>
      <c r="E43" s="14" t="s">
        <v>200</v>
      </c>
      <c r="F43" s="14" t="s">
        <v>201</v>
      </c>
    </row>
    <row r="44" spans="1:6" s="5" customFormat="1" ht="16.5" customHeight="1">
      <c r="A44" s="15" t="s">
        <v>171</v>
      </c>
      <c r="B44" s="16">
        <f>B45+B50+B113</f>
        <v>46582982.87999999</v>
      </c>
      <c r="C44" s="16">
        <f>C45+C50+C113</f>
        <v>46802491.48</v>
      </c>
      <c r="D44" s="15" t="s">
        <v>178</v>
      </c>
      <c r="E44" s="16">
        <f>E45</f>
        <v>36040635.95</v>
      </c>
      <c r="F44" s="16">
        <f>F45</f>
        <v>36041293.400000006</v>
      </c>
    </row>
    <row r="45" spans="1:6" s="10" customFormat="1" ht="16.5" customHeight="1">
      <c r="A45" s="17" t="s">
        <v>0</v>
      </c>
      <c r="B45" s="18">
        <f>B46</f>
        <v>10856.659999999989</v>
      </c>
      <c r="C45" s="18">
        <f>C46</f>
        <v>21655.600000000006</v>
      </c>
      <c r="D45" s="17" t="s">
        <v>1</v>
      </c>
      <c r="E45" s="18">
        <f>E46+E51</f>
        <v>36040635.95</v>
      </c>
      <c r="F45" s="18">
        <f>F46+F51</f>
        <v>36041293.400000006</v>
      </c>
    </row>
    <row r="46" spans="1:6" s="10" customFormat="1" ht="16.5" customHeight="1">
      <c r="A46" s="21" t="s">
        <v>4</v>
      </c>
      <c r="B46" s="22">
        <f>B47</f>
        <v>10856.659999999989</v>
      </c>
      <c r="C46" s="22">
        <f>C47</f>
        <v>21655.600000000006</v>
      </c>
      <c r="D46" s="21" t="s">
        <v>179</v>
      </c>
      <c r="E46" s="22">
        <f>E47+E49</f>
        <v>36264674.42</v>
      </c>
      <c r="F46" s="22">
        <f>F47+F49</f>
        <v>36040635.95</v>
      </c>
    </row>
    <row r="47" spans="1:6" s="13" customFormat="1" ht="16.5" customHeight="1">
      <c r="A47" s="23" t="s">
        <v>5</v>
      </c>
      <c r="B47" s="24">
        <f>SUM(B48:B49)</f>
        <v>10856.659999999989</v>
      </c>
      <c r="C47" s="24">
        <f>SUM(C48:C49)</f>
        <v>21655.600000000006</v>
      </c>
      <c r="D47" s="23" t="s">
        <v>2</v>
      </c>
      <c r="E47" s="24">
        <f>E48</f>
        <v>35297774.6</v>
      </c>
      <c r="F47" s="24">
        <f>F48</f>
        <v>35297774.6</v>
      </c>
    </row>
    <row r="48" spans="1:6" s="5" customFormat="1" ht="16.5" customHeight="1">
      <c r="A48" s="19" t="s">
        <v>7</v>
      </c>
      <c r="B48" s="20">
        <v>80869.79</v>
      </c>
      <c r="C48" s="20">
        <v>96024.63</v>
      </c>
      <c r="D48" s="19" t="s">
        <v>3</v>
      </c>
      <c r="E48" s="20">
        <v>35297774.6</v>
      </c>
      <c r="F48" s="20">
        <v>35297774.6</v>
      </c>
    </row>
    <row r="49" spans="1:6" s="5" customFormat="1" ht="16.5" customHeight="1">
      <c r="A49" s="19" t="s">
        <v>8</v>
      </c>
      <c r="B49" s="20">
        <v>-70013.13</v>
      </c>
      <c r="C49" s="20">
        <v>-74369.03</v>
      </c>
      <c r="D49" s="23" t="s">
        <v>188</v>
      </c>
      <c r="E49" s="24">
        <f>SUM(E50:E50)</f>
        <v>966899.82</v>
      </c>
      <c r="F49" s="24">
        <f>SUM(F50:F50)</f>
        <v>742861.35</v>
      </c>
    </row>
    <row r="50" spans="1:6" s="10" customFormat="1" ht="16.5" customHeight="1">
      <c r="A50" s="17" t="s">
        <v>12</v>
      </c>
      <c r="B50" s="18">
        <f>B51+B58+B64+B86+B100+B110</f>
        <v>42624652.989999995</v>
      </c>
      <c r="C50" s="18">
        <f>C51+C58+C64+C86+C100+C110</f>
        <v>42678654.60999999</v>
      </c>
      <c r="D50" s="19" t="s">
        <v>6</v>
      </c>
      <c r="E50" s="20">
        <v>966899.82</v>
      </c>
      <c r="F50" s="20">
        <v>742861.35</v>
      </c>
    </row>
    <row r="51" spans="1:6" s="10" customFormat="1" ht="16.5" customHeight="1">
      <c r="A51" s="21" t="s">
        <v>13</v>
      </c>
      <c r="B51" s="22">
        <f>B52+B55</f>
        <v>40155577.19</v>
      </c>
      <c r="C51" s="22">
        <f>C52+C55</f>
        <v>41418617.14</v>
      </c>
      <c r="D51" s="21" t="s">
        <v>182</v>
      </c>
      <c r="E51" s="22">
        <f>E52</f>
        <v>-224038.47</v>
      </c>
      <c r="F51" s="22">
        <f>F52</f>
        <v>657.45</v>
      </c>
    </row>
    <row r="52" spans="1:6" s="13" customFormat="1" ht="16.5" customHeight="1">
      <c r="A52" s="23" t="s">
        <v>14</v>
      </c>
      <c r="B52" s="24">
        <f>SUM(B53:B54)</f>
        <v>141816.79</v>
      </c>
      <c r="C52" s="24">
        <f>SUM(C53:C54)</f>
        <v>141816.79</v>
      </c>
      <c r="D52" s="23" t="s">
        <v>10</v>
      </c>
      <c r="E52" s="24">
        <f>E53</f>
        <v>-224038.47</v>
      </c>
      <c r="F52" s="24">
        <f>F53</f>
        <v>657.45</v>
      </c>
    </row>
    <row r="53" spans="1:6" s="5" customFormat="1" ht="16.5" customHeight="1">
      <c r="A53" s="19" t="s">
        <v>15</v>
      </c>
      <c r="B53" s="20">
        <v>141816.79</v>
      </c>
      <c r="C53" s="20">
        <v>141816.79</v>
      </c>
      <c r="D53" s="19" t="s">
        <v>11</v>
      </c>
      <c r="E53" s="20">
        <v>-224038.47</v>
      </c>
      <c r="F53" s="20">
        <v>657.45</v>
      </c>
    </row>
    <row r="54" spans="1:6" s="5" customFormat="1" ht="16.5" customHeight="1">
      <c r="A54" s="19" t="s">
        <v>16</v>
      </c>
      <c r="B54" s="20">
        <v>0</v>
      </c>
      <c r="C54" s="20">
        <v>0</v>
      </c>
      <c r="D54" s="15" t="s">
        <v>180</v>
      </c>
      <c r="E54" s="16">
        <f>E55+E64+E68</f>
        <v>9103468.52</v>
      </c>
      <c r="F54" s="16">
        <f>F55+F64+F68</f>
        <v>8599032</v>
      </c>
    </row>
    <row r="55" spans="1:6" s="13" customFormat="1" ht="16.5" customHeight="1">
      <c r="A55" s="23" t="s">
        <v>17</v>
      </c>
      <c r="B55" s="24">
        <f>SUM(B56:B57)</f>
        <v>40013760.4</v>
      </c>
      <c r="C55" s="24">
        <f>SUM(C56:C57)</f>
        <v>41276800.35</v>
      </c>
      <c r="D55" s="17" t="s">
        <v>203</v>
      </c>
      <c r="E55" s="18">
        <f>E56</f>
        <v>1066055.73</v>
      </c>
      <c r="F55" s="18">
        <f>F56</f>
        <v>1056624.85</v>
      </c>
    </row>
    <row r="56" spans="1:6" s="5" customFormat="1" ht="16.5" customHeight="1">
      <c r="A56" s="19" t="s">
        <v>18</v>
      </c>
      <c r="B56" s="20">
        <v>41415008.03</v>
      </c>
      <c r="C56" s="20">
        <v>42892747.06</v>
      </c>
      <c r="D56" s="21" t="s">
        <v>183</v>
      </c>
      <c r="E56" s="22">
        <f>E57</f>
        <v>1066055.73</v>
      </c>
      <c r="F56" s="22">
        <f>F57</f>
        <v>1056624.85</v>
      </c>
    </row>
    <row r="57" spans="1:6" s="5" customFormat="1" ht="16.5" customHeight="1">
      <c r="A57" s="19" t="s">
        <v>19</v>
      </c>
      <c r="B57" s="20">
        <v>-1401247.63</v>
      </c>
      <c r="C57" s="20">
        <v>-1615946.71</v>
      </c>
      <c r="D57" s="23" t="s">
        <v>184</v>
      </c>
      <c r="E57" s="24">
        <f>SUM(E58:E63)</f>
        <v>1066055.73</v>
      </c>
      <c r="F57" s="24">
        <f>SUM(F58:F63)</f>
        <v>1056624.85</v>
      </c>
    </row>
    <row r="58" spans="1:6" s="10" customFormat="1" ht="16.5" customHeight="1">
      <c r="A58" s="21" t="s">
        <v>21</v>
      </c>
      <c r="B58" s="22">
        <f>B59</f>
        <v>540113.79</v>
      </c>
      <c r="C58" s="22">
        <f>C59</f>
        <v>455110.91000000003</v>
      </c>
      <c r="D58" s="19" t="s">
        <v>20</v>
      </c>
      <c r="E58" s="20">
        <v>45244.42</v>
      </c>
      <c r="F58" s="20">
        <v>43672.23</v>
      </c>
    </row>
    <row r="59" spans="1:6" s="13" customFormat="1" ht="16.5" customHeight="1">
      <c r="A59" s="23" t="s">
        <v>23</v>
      </c>
      <c r="B59" s="24">
        <f>SUM(B60:B63)</f>
        <v>540113.79</v>
      </c>
      <c r="C59" s="24">
        <f>SUM(C60:C63)</f>
        <v>455110.91000000003</v>
      </c>
      <c r="D59" s="19" t="s">
        <v>22</v>
      </c>
      <c r="E59" s="20">
        <v>241335.49</v>
      </c>
      <c r="F59" s="20">
        <v>25061.48</v>
      </c>
    </row>
    <row r="60" spans="1:6" s="5" customFormat="1" ht="16.5" customHeight="1">
      <c r="A60" s="19" t="s">
        <v>24</v>
      </c>
      <c r="B60" s="20">
        <v>387800.09</v>
      </c>
      <c r="C60" s="20">
        <v>401000.09</v>
      </c>
      <c r="D60" s="19" t="s">
        <v>25</v>
      </c>
      <c r="E60" s="20">
        <v>27000</v>
      </c>
      <c r="F60" s="20">
        <v>27000</v>
      </c>
    </row>
    <row r="61" spans="1:6" s="5" customFormat="1" ht="16.5" customHeight="1">
      <c r="A61" s="19" t="s">
        <v>26</v>
      </c>
      <c r="B61" s="20">
        <v>-165827.95</v>
      </c>
      <c r="C61" s="20">
        <v>-197469.59</v>
      </c>
      <c r="D61" s="19" t="s">
        <v>27</v>
      </c>
      <c r="E61" s="20">
        <v>715230.41</v>
      </c>
      <c r="F61" s="20">
        <v>659245.73</v>
      </c>
    </row>
    <row r="62" spans="1:6" s="5" customFormat="1" ht="16.5" customHeight="1">
      <c r="A62" s="19" t="s">
        <v>28</v>
      </c>
      <c r="B62" s="20">
        <v>735940.41</v>
      </c>
      <c r="C62" s="20">
        <v>735940.41</v>
      </c>
      <c r="D62" s="19" t="s">
        <v>30</v>
      </c>
      <c r="E62" s="20">
        <v>37245.41</v>
      </c>
      <c r="F62" s="20">
        <v>37245.41</v>
      </c>
    </row>
    <row r="63" spans="1:6" s="5" customFormat="1" ht="16.5" customHeight="1">
      <c r="A63" s="19" t="s">
        <v>29</v>
      </c>
      <c r="B63" s="20">
        <v>-417798.76</v>
      </c>
      <c r="C63" s="20">
        <v>-484360</v>
      </c>
      <c r="D63" s="19" t="s">
        <v>202</v>
      </c>
      <c r="E63" s="20">
        <v>0</v>
      </c>
      <c r="F63" s="20">
        <v>264400</v>
      </c>
    </row>
    <row r="64" spans="1:6" s="10" customFormat="1" ht="16.5" customHeight="1">
      <c r="A64" s="21" t="s">
        <v>174</v>
      </c>
      <c r="B64" s="22">
        <f>B65+B68+B71+B74+B77+B80+B83</f>
        <v>214083.18000000005</v>
      </c>
      <c r="C64" s="22">
        <f>C65+C68+C71+C74+C77+C80+C83</f>
        <v>204659.13000000012</v>
      </c>
      <c r="D64" s="17" t="s">
        <v>185</v>
      </c>
      <c r="E64" s="18">
        <f aca="true" t="shared" si="0" ref="E64:F66">E65</f>
        <v>5195318.21</v>
      </c>
      <c r="F64" s="18">
        <f t="shared" si="0"/>
        <v>5331969</v>
      </c>
    </row>
    <row r="65" spans="1:6" s="13" customFormat="1" ht="16.5" customHeight="1">
      <c r="A65" s="23" t="s">
        <v>31</v>
      </c>
      <c r="B65" s="24">
        <f>SUM(B66:B67)</f>
        <v>60947.419999999984</v>
      </c>
      <c r="C65" s="24">
        <f>SUM(C66:C67)</f>
        <v>54823.92000000004</v>
      </c>
      <c r="D65" s="21" t="s">
        <v>36</v>
      </c>
      <c r="E65" s="22">
        <f t="shared" si="0"/>
        <v>5195318.21</v>
      </c>
      <c r="F65" s="22">
        <f t="shared" si="0"/>
        <v>5331969</v>
      </c>
    </row>
    <row r="66" spans="1:6" s="5" customFormat="1" ht="16.5" customHeight="1">
      <c r="A66" s="19" t="s">
        <v>32</v>
      </c>
      <c r="B66" s="20">
        <v>372328.13</v>
      </c>
      <c r="C66" s="20">
        <v>380381.09</v>
      </c>
      <c r="D66" s="23" t="s">
        <v>38</v>
      </c>
      <c r="E66" s="24">
        <f t="shared" si="0"/>
        <v>5195318.21</v>
      </c>
      <c r="F66" s="24">
        <f t="shared" si="0"/>
        <v>5331969</v>
      </c>
    </row>
    <row r="67" spans="1:6" s="5" customFormat="1" ht="16.5" customHeight="1">
      <c r="A67" s="19" t="s">
        <v>33</v>
      </c>
      <c r="B67" s="20">
        <v>-311380.71</v>
      </c>
      <c r="C67" s="20">
        <v>-325557.17</v>
      </c>
      <c r="D67" s="19" t="s">
        <v>40</v>
      </c>
      <c r="E67" s="20">
        <v>5195318.21</v>
      </c>
      <c r="F67" s="20">
        <v>5331969</v>
      </c>
    </row>
    <row r="68" spans="1:6" s="13" customFormat="1" ht="16.5" customHeight="1">
      <c r="A68" s="23" t="s">
        <v>34</v>
      </c>
      <c r="B68" s="24">
        <f>B69+B70</f>
        <v>42045.15000000002</v>
      </c>
      <c r="C68" s="24">
        <f>C69+C70</f>
        <v>51391</v>
      </c>
      <c r="D68" s="17" t="s">
        <v>186</v>
      </c>
      <c r="E68" s="18">
        <f>E69+E77+E80+E92+E99</f>
        <v>2842094.58</v>
      </c>
      <c r="F68" s="18">
        <f>F69+F77+F80+F92+F99</f>
        <v>2210438.15</v>
      </c>
    </row>
    <row r="69" spans="1:6" s="5" customFormat="1" ht="16.5" customHeight="1">
      <c r="A69" s="19" t="s">
        <v>35</v>
      </c>
      <c r="B69" s="20">
        <v>848239.04</v>
      </c>
      <c r="C69" s="20">
        <v>868018.76</v>
      </c>
      <c r="D69" s="21" t="s">
        <v>187</v>
      </c>
      <c r="E69" s="22">
        <f>E70+E73</f>
        <v>313558.22</v>
      </c>
      <c r="F69" s="22">
        <f>F70+F73</f>
        <v>312002.62</v>
      </c>
    </row>
    <row r="70" spans="1:6" s="5" customFormat="1" ht="16.5" customHeight="1">
      <c r="A70" s="19" t="s">
        <v>37</v>
      </c>
      <c r="B70" s="20">
        <v>-806193.89</v>
      </c>
      <c r="C70" s="20">
        <v>-816627.76</v>
      </c>
      <c r="D70" s="23" t="s">
        <v>55</v>
      </c>
      <c r="E70" s="24">
        <f>SUM(E71:E72)</f>
        <v>20013.73</v>
      </c>
      <c r="F70" s="24">
        <f>SUM(F71:F72)</f>
        <v>20829.94</v>
      </c>
    </row>
    <row r="71" spans="1:6" s="13" customFormat="1" ht="16.5" customHeight="1">
      <c r="A71" s="23" t="s">
        <v>39</v>
      </c>
      <c r="B71" s="24">
        <f>SUM(B72:B73)</f>
        <v>24615.719999999987</v>
      </c>
      <c r="C71" s="24">
        <f>SUM(C72:C73)</f>
        <v>28725.800000000003</v>
      </c>
      <c r="D71" s="19" t="s">
        <v>57</v>
      </c>
      <c r="E71" s="20">
        <v>1409.61</v>
      </c>
      <c r="F71" s="20">
        <v>2225.82</v>
      </c>
    </row>
    <row r="72" spans="1:6" s="5" customFormat="1" ht="16.5" customHeight="1">
      <c r="A72" s="19" t="s">
        <v>41</v>
      </c>
      <c r="B72" s="20">
        <v>139916.27</v>
      </c>
      <c r="C72" s="20">
        <v>151027.63</v>
      </c>
      <c r="D72" s="19" t="s">
        <v>59</v>
      </c>
      <c r="E72" s="20">
        <v>18604.12</v>
      </c>
      <c r="F72" s="20">
        <v>18604.12</v>
      </c>
    </row>
    <row r="73" spans="1:6" s="5" customFormat="1" ht="16.5" customHeight="1">
      <c r="A73" s="19" t="s">
        <v>42</v>
      </c>
      <c r="B73" s="20">
        <v>-115300.55</v>
      </c>
      <c r="C73" s="20">
        <v>-122301.83</v>
      </c>
      <c r="D73" s="23" t="s">
        <v>62</v>
      </c>
      <c r="E73" s="24">
        <f>SUM(E74:E76)</f>
        <v>293544.49</v>
      </c>
      <c r="F73" s="24">
        <f>SUM(F74:F76)</f>
        <v>291172.68</v>
      </c>
    </row>
    <row r="74" spans="1:6" s="13" customFormat="1" ht="16.5" customHeight="1">
      <c r="A74" s="23" t="s">
        <v>43</v>
      </c>
      <c r="B74" s="24">
        <f>SUM(B75:B76)</f>
        <v>41662.91000000003</v>
      </c>
      <c r="C74" s="24">
        <f>SUM(C75:C76)</f>
        <v>36702.35000000009</v>
      </c>
      <c r="D74" s="19" t="s">
        <v>63</v>
      </c>
      <c r="E74" s="20">
        <v>285982.92</v>
      </c>
      <c r="F74" s="20">
        <v>281232.92</v>
      </c>
    </row>
    <row r="75" spans="1:6" s="5" customFormat="1" ht="16.5" customHeight="1">
      <c r="A75" s="19" t="s">
        <v>44</v>
      </c>
      <c r="B75" s="20">
        <v>569068</v>
      </c>
      <c r="C75" s="20">
        <v>575469.56</v>
      </c>
      <c r="D75" s="19" t="s">
        <v>64</v>
      </c>
      <c r="E75" s="20">
        <v>980</v>
      </c>
      <c r="F75" s="20">
        <v>980</v>
      </c>
    </row>
    <row r="76" spans="1:6" s="5" customFormat="1" ht="16.5" customHeight="1">
      <c r="A76" s="19" t="s">
        <v>45</v>
      </c>
      <c r="B76" s="20">
        <v>-527405.09</v>
      </c>
      <c r="C76" s="20">
        <v>-538767.21</v>
      </c>
      <c r="D76" s="19" t="s">
        <v>65</v>
      </c>
      <c r="E76" s="20">
        <v>6581.57</v>
      </c>
      <c r="F76" s="20">
        <v>8959.76</v>
      </c>
    </row>
    <row r="77" spans="1:6" s="13" customFormat="1" ht="16.5" customHeight="1">
      <c r="A77" s="23" t="s">
        <v>46</v>
      </c>
      <c r="B77" s="24">
        <f>SUM(B78:B79)</f>
        <v>41571.45000000001</v>
      </c>
      <c r="C77" s="24">
        <f>SUM(C78:C79)</f>
        <v>30285.429999999993</v>
      </c>
      <c r="D77" s="21" t="s">
        <v>68</v>
      </c>
      <c r="E77" s="22">
        <f>E78</f>
        <v>699926.81</v>
      </c>
      <c r="F77" s="22">
        <f>F78</f>
        <v>600626.47</v>
      </c>
    </row>
    <row r="78" spans="1:6" s="5" customFormat="1" ht="16.5" customHeight="1">
      <c r="A78" s="19" t="s">
        <v>47</v>
      </c>
      <c r="B78" s="20">
        <v>184061.03</v>
      </c>
      <c r="C78" s="20">
        <v>185525.03</v>
      </c>
      <c r="D78" s="23" t="s">
        <v>70</v>
      </c>
      <c r="E78" s="24">
        <f>E79</f>
        <v>699926.81</v>
      </c>
      <c r="F78" s="24">
        <f>F79</f>
        <v>600626.47</v>
      </c>
    </row>
    <row r="79" spans="1:6" s="5" customFormat="1" ht="16.5" customHeight="1">
      <c r="A79" s="19" t="s">
        <v>48</v>
      </c>
      <c r="B79" s="20">
        <v>-142489.58</v>
      </c>
      <c r="C79" s="20">
        <v>-155239.6</v>
      </c>
      <c r="D79" s="19" t="s">
        <v>72</v>
      </c>
      <c r="E79" s="20">
        <v>699926.81</v>
      </c>
      <c r="F79" s="20">
        <v>600626.47</v>
      </c>
    </row>
    <row r="80" spans="1:6" s="13" customFormat="1" ht="16.5" customHeight="1">
      <c r="A80" s="23" t="s">
        <v>49</v>
      </c>
      <c r="B80" s="24">
        <f>SUM(B81:B82)</f>
        <v>2660.920000000013</v>
      </c>
      <c r="C80" s="24">
        <f>SUM(C81:C82)</f>
        <v>2587.279999999999</v>
      </c>
      <c r="D80" s="21" t="s">
        <v>75</v>
      </c>
      <c r="E80" s="22">
        <f>E81+E84</f>
        <v>209827.99</v>
      </c>
      <c r="F80" s="22">
        <f>F81+F84</f>
        <v>196493.93</v>
      </c>
    </row>
    <row r="81" spans="1:6" s="5" customFormat="1" ht="16.5" customHeight="1">
      <c r="A81" s="19" t="s">
        <v>50</v>
      </c>
      <c r="B81" s="20">
        <v>216651.97</v>
      </c>
      <c r="C81" s="20">
        <v>217431.77</v>
      </c>
      <c r="D81" s="23" t="s">
        <v>77</v>
      </c>
      <c r="E81" s="24">
        <f>SUM(E82:E83)</f>
        <v>64788.98</v>
      </c>
      <c r="F81" s="24">
        <f>SUM(F82:F83)</f>
        <v>62304.189999999995</v>
      </c>
    </row>
    <row r="82" spans="1:6" s="5" customFormat="1" ht="16.5" customHeight="1">
      <c r="A82" s="19" t="s">
        <v>51</v>
      </c>
      <c r="B82" s="20">
        <v>-213991.05</v>
      </c>
      <c r="C82" s="20">
        <v>-214844.49</v>
      </c>
      <c r="D82" s="19" t="s">
        <v>81</v>
      </c>
      <c r="E82" s="20">
        <v>6988.4</v>
      </c>
      <c r="F82" s="20">
        <v>8767.88</v>
      </c>
    </row>
    <row r="83" spans="1:6" s="13" customFormat="1" ht="16.5" customHeight="1">
      <c r="A83" s="23" t="s">
        <v>52</v>
      </c>
      <c r="B83" s="24">
        <f>SUM(B84:B85)</f>
        <v>579.6100000000006</v>
      </c>
      <c r="C83" s="24">
        <f>SUM(C84:C85)</f>
        <v>143.35000000000036</v>
      </c>
      <c r="D83" s="19" t="s">
        <v>84</v>
      </c>
      <c r="E83" s="20">
        <v>57800.58</v>
      </c>
      <c r="F83" s="20">
        <v>53536.31</v>
      </c>
    </row>
    <row r="84" spans="1:6" s="5" customFormat="1" ht="16.5" customHeight="1">
      <c r="A84" s="19" t="s">
        <v>53</v>
      </c>
      <c r="B84" s="20">
        <v>15959.02</v>
      </c>
      <c r="C84" s="20">
        <v>15959.02</v>
      </c>
      <c r="D84" s="23" t="s">
        <v>88</v>
      </c>
      <c r="E84" s="24">
        <f>SUM(E85:E91)</f>
        <v>145039.00999999998</v>
      </c>
      <c r="F84" s="24">
        <f>SUM(F85:F91)</f>
        <v>134189.74</v>
      </c>
    </row>
    <row r="85" spans="1:6" s="5" customFormat="1" ht="16.5" customHeight="1">
      <c r="A85" s="19" t="s">
        <v>54</v>
      </c>
      <c r="B85" s="20">
        <v>-15379.41</v>
      </c>
      <c r="C85" s="20">
        <v>-15815.67</v>
      </c>
      <c r="D85" s="19" t="s">
        <v>90</v>
      </c>
      <c r="E85" s="20">
        <v>131595.87</v>
      </c>
      <c r="F85" s="20">
        <v>125018.45</v>
      </c>
    </row>
    <row r="86" spans="1:6" s="10" customFormat="1" ht="16.5" customHeight="1">
      <c r="A86" s="21" t="s">
        <v>175</v>
      </c>
      <c r="B86" s="22">
        <f>B87+B91+B94+B97</f>
        <v>113070.85999999975</v>
      </c>
      <c r="C86" s="22">
        <f>C87+C91+C94+C97</f>
        <v>90646.87000000005</v>
      </c>
      <c r="D86" s="19" t="s">
        <v>92</v>
      </c>
      <c r="E86" s="20">
        <v>170.44</v>
      </c>
      <c r="F86" s="20">
        <v>105.8</v>
      </c>
    </row>
    <row r="87" spans="1:6" s="13" customFormat="1" ht="16.5" customHeight="1">
      <c r="A87" s="23" t="s">
        <v>56</v>
      </c>
      <c r="B87" s="24">
        <f>SUM(B88:B90)</f>
        <v>102003.26999999979</v>
      </c>
      <c r="C87" s="24">
        <f>SUM(C88:C90)</f>
        <v>81830.30000000005</v>
      </c>
      <c r="D87" s="19" t="s">
        <v>94</v>
      </c>
      <c r="E87" s="20">
        <v>3829.12</v>
      </c>
      <c r="F87" s="20">
        <v>3571.79</v>
      </c>
    </row>
    <row r="88" spans="1:6" s="5" customFormat="1" ht="16.5" customHeight="1">
      <c r="A88" s="19" t="s">
        <v>58</v>
      </c>
      <c r="B88" s="20">
        <v>1168370.63</v>
      </c>
      <c r="C88" s="20">
        <v>1174111.43</v>
      </c>
      <c r="D88" s="19" t="s">
        <v>96</v>
      </c>
      <c r="E88" s="20">
        <v>3194.66</v>
      </c>
      <c r="F88" s="33">
        <v>-1669.66</v>
      </c>
    </row>
    <row r="89" spans="1:6" s="5" customFormat="1" ht="16.5" customHeight="1">
      <c r="A89" s="19" t="s">
        <v>60</v>
      </c>
      <c r="B89" s="20">
        <v>-1081367.36</v>
      </c>
      <c r="C89" s="20">
        <v>-1107281.13</v>
      </c>
      <c r="D89" s="19" t="s">
        <v>97</v>
      </c>
      <c r="E89" s="20">
        <v>4443.3</v>
      </c>
      <c r="F89" s="20">
        <v>4460.15</v>
      </c>
    </row>
    <row r="90" spans="1:6" s="5" customFormat="1" ht="16.5" customHeight="1">
      <c r="A90" s="19" t="s">
        <v>61</v>
      </c>
      <c r="B90" s="20">
        <v>15000</v>
      </c>
      <c r="C90" s="20">
        <v>15000</v>
      </c>
      <c r="D90" s="19" t="s">
        <v>99</v>
      </c>
      <c r="E90" s="20">
        <v>871.62</v>
      </c>
      <c r="F90" s="20">
        <v>360.21</v>
      </c>
    </row>
    <row r="91" spans="1:6" s="13" customFormat="1" ht="16.5" customHeight="1">
      <c r="A91" s="23" t="s">
        <v>66</v>
      </c>
      <c r="B91" s="24">
        <f>SUM(B92:B93)</f>
        <v>179.69999999998254</v>
      </c>
      <c r="C91" s="24">
        <f>SUM(C92:C93)</f>
        <v>0</v>
      </c>
      <c r="D91" s="19" t="s">
        <v>101</v>
      </c>
      <c r="E91" s="20">
        <v>934</v>
      </c>
      <c r="F91" s="20">
        <v>2343</v>
      </c>
    </row>
    <row r="92" spans="1:6" s="5" customFormat="1" ht="16.5" customHeight="1">
      <c r="A92" s="19" t="s">
        <v>67</v>
      </c>
      <c r="B92" s="20">
        <v>189042.21</v>
      </c>
      <c r="C92" s="20">
        <v>189042.21</v>
      </c>
      <c r="D92" s="21" t="s">
        <v>102</v>
      </c>
      <c r="E92" s="22">
        <f>E93</f>
        <v>173913.13</v>
      </c>
      <c r="F92" s="22">
        <f>F93</f>
        <v>167718.19</v>
      </c>
    </row>
    <row r="93" spans="1:6" s="5" customFormat="1" ht="16.5" customHeight="1">
      <c r="A93" s="19" t="s">
        <v>69</v>
      </c>
      <c r="B93" s="20">
        <v>-188862.51</v>
      </c>
      <c r="C93" s="20">
        <v>-189042.21</v>
      </c>
      <c r="D93" s="23" t="s">
        <v>103</v>
      </c>
      <c r="E93" s="24">
        <f>SUM(E94:E98)</f>
        <v>173913.13</v>
      </c>
      <c r="F93" s="24">
        <f>SUM(F94:F98)</f>
        <v>167718.19</v>
      </c>
    </row>
    <row r="94" spans="1:6" s="13" customFormat="1" ht="16.5" customHeight="1">
      <c r="A94" s="23" t="s">
        <v>71</v>
      </c>
      <c r="B94" s="24">
        <f>SUM(B95:B96)</f>
        <v>0</v>
      </c>
      <c r="C94" s="24">
        <f>SUM(C95:C96)</f>
        <v>0</v>
      </c>
      <c r="D94" s="19" t="s">
        <v>104</v>
      </c>
      <c r="E94" s="20">
        <v>2159.78</v>
      </c>
      <c r="F94" s="20">
        <v>2514.42</v>
      </c>
    </row>
    <row r="95" spans="1:6" s="5" customFormat="1" ht="16.5" customHeight="1">
      <c r="A95" s="19" t="s">
        <v>73</v>
      </c>
      <c r="B95" s="20">
        <v>33232.81</v>
      </c>
      <c r="C95" s="20">
        <v>33232.81</v>
      </c>
      <c r="D95" s="19" t="s">
        <v>197</v>
      </c>
      <c r="E95" s="20">
        <v>42.76</v>
      </c>
      <c r="F95" s="20">
        <v>62.38</v>
      </c>
    </row>
    <row r="96" spans="1:6" s="5" customFormat="1" ht="16.5" customHeight="1">
      <c r="A96" s="19" t="s">
        <v>74</v>
      </c>
      <c r="B96" s="20">
        <v>-33232.81</v>
      </c>
      <c r="C96" s="20">
        <v>-33232.81</v>
      </c>
      <c r="D96" s="19" t="s">
        <v>111</v>
      </c>
      <c r="E96" s="20">
        <v>1459.16</v>
      </c>
      <c r="F96" s="20">
        <v>1288.2</v>
      </c>
    </row>
    <row r="97" spans="1:6" s="13" customFormat="1" ht="16.5" customHeight="1">
      <c r="A97" s="23" t="s">
        <v>76</v>
      </c>
      <c r="B97" s="24">
        <f>SUM(B98:B99)</f>
        <v>10887.889999999985</v>
      </c>
      <c r="C97" s="24">
        <f>SUM(C98:C99)</f>
        <v>8816.570000000007</v>
      </c>
      <c r="D97" s="19" t="s">
        <v>112</v>
      </c>
      <c r="E97" s="20">
        <v>37445</v>
      </c>
      <c r="F97" s="20">
        <v>45747.3</v>
      </c>
    </row>
    <row r="98" spans="1:6" s="5" customFormat="1" ht="16.5" customHeight="1">
      <c r="A98" s="19" t="s">
        <v>78</v>
      </c>
      <c r="B98" s="20">
        <v>190574.96</v>
      </c>
      <c r="C98" s="20">
        <v>193770.14</v>
      </c>
      <c r="D98" s="19" t="s">
        <v>113</v>
      </c>
      <c r="E98" s="20">
        <v>132806.43</v>
      </c>
      <c r="F98" s="20">
        <v>118105.89</v>
      </c>
    </row>
    <row r="99" spans="1:6" s="5" customFormat="1" ht="16.5" customHeight="1">
      <c r="A99" s="19" t="s">
        <v>79</v>
      </c>
      <c r="B99" s="20">
        <v>-179687.07</v>
      </c>
      <c r="C99" s="20">
        <v>-184953.57</v>
      </c>
      <c r="D99" s="21" t="s">
        <v>116</v>
      </c>
      <c r="E99" s="22">
        <f>E100+E104</f>
        <v>1444868.43</v>
      </c>
      <c r="F99" s="22">
        <f>F100+F104</f>
        <v>933596.94</v>
      </c>
    </row>
    <row r="100" spans="1:6" s="10" customFormat="1" ht="16.5" customHeight="1">
      <c r="A100" s="21" t="s">
        <v>80</v>
      </c>
      <c r="B100" s="22">
        <f>B101+B104+B107</f>
        <v>49784.96999999999</v>
      </c>
      <c r="C100" s="22">
        <f>C101+C104+C107</f>
        <v>36578.51</v>
      </c>
      <c r="D100" s="23" t="s">
        <v>118</v>
      </c>
      <c r="E100" s="24">
        <f>SUM(E101:E103)</f>
        <v>227139.49000000002</v>
      </c>
      <c r="F100" s="24">
        <f>SUM(F101:F103)</f>
        <v>189392.3</v>
      </c>
    </row>
    <row r="101" spans="1:6" s="13" customFormat="1" ht="16.5" customHeight="1">
      <c r="A101" s="23" t="s">
        <v>82</v>
      </c>
      <c r="B101" s="24">
        <f>SUM(B102:B103)</f>
        <v>34454.83</v>
      </c>
      <c r="C101" s="24">
        <f>SUM(C102:C103)</f>
        <v>36578.51</v>
      </c>
      <c r="D101" s="19" t="s">
        <v>119</v>
      </c>
      <c r="E101" s="20">
        <v>104734.94</v>
      </c>
      <c r="F101" s="20">
        <v>72456.42</v>
      </c>
    </row>
    <row r="102" spans="1:6" s="5" customFormat="1" ht="16.5" customHeight="1">
      <c r="A102" s="19" t="s">
        <v>83</v>
      </c>
      <c r="B102" s="20">
        <v>38164.04</v>
      </c>
      <c r="C102" s="20">
        <v>52096.44</v>
      </c>
      <c r="D102" s="19" t="s">
        <v>121</v>
      </c>
      <c r="E102" s="20">
        <v>122520.45</v>
      </c>
      <c r="F102" s="20">
        <v>117037.08</v>
      </c>
    </row>
    <row r="103" spans="1:6" s="5" customFormat="1" ht="16.5" customHeight="1">
      <c r="A103" s="19" t="s">
        <v>85</v>
      </c>
      <c r="B103" s="20">
        <v>-3709.21</v>
      </c>
      <c r="C103" s="20">
        <v>-15517.93</v>
      </c>
      <c r="D103" s="19" t="s">
        <v>123</v>
      </c>
      <c r="E103" s="20">
        <v>-115.9</v>
      </c>
      <c r="F103" s="20">
        <v>-101.2</v>
      </c>
    </row>
    <row r="104" spans="1:6" s="13" customFormat="1" ht="16.5" customHeight="1">
      <c r="A104" s="23" t="s">
        <v>86</v>
      </c>
      <c r="B104" s="24">
        <f>SUM(B105:B106)</f>
        <v>15330.139999999985</v>
      </c>
      <c r="C104" s="24">
        <f>SUM(C105:C106)</f>
        <v>0</v>
      </c>
      <c r="D104" s="23" t="s">
        <v>129</v>
      </c>
      <c r="E104" s="24">
        <f>SUM(E105:E107)</f>
        <v>1217728.94</v>
      </c>
      <c r="F104" s="24">
        <f>SUM(F105:F107)</f>
        <v>744204.64</v>
      </c>
    </row>
    <row r="105" spans="1:6" s="5" customFormat="1" ht="16.5" customHeight="1">
      <c r="A105" s="19" t="s">
        <v>87</v>
      </c>
      <c r="B105" s="20">
        <v>146497.99</v>
      </c>
      <c r="C105" s="20">
        <v>146497.99</v>
      </c>
      <c r="D105" s="19" t="s">
        <v>133</v>
      </c>
      <c r="E105" s="20">
        <v>1799</v>
      </c>
      <c r="F105" s="20">
        <v>1831.6</v>
      </c>
    </row>
    <row r="106" spans="1:6" s="5" customFormat="1" ht="16.5" customHeight="1">
      <c r="A106" s="19" t="s">
        <v>89</v>
      </c>
      <c r="B106" s="20">
        <v>-131167.85</v>
      </c>
      <c r="C106" s="20">
        <v>-146497.99</v>
      </c>
      <c r="D106" s="19" t="s">
        <v>135</v>
      </c>
      <c r="E106" s="20">
        <v>402153.07</v>
      </c>
      <c r="F106" s="20">
        <v>212251.68</v>
      </c>
    </row>
    <row r="107" spans="1:6" s="10" customFormat="1" ht="16.5" customHeight="1">
      <c r="A107" s="23" t="s">
        <v>91</v>
      </c>
      <c r="B107" s="24">
        <f>SUM(B108:B109)</f>
        <v>0</v>
      </c>
      <c r="C107" s="24">
        <f>SUM(C108:C109)</f>
        <v>0</v>
      </c>
      <c r="D107" s="19" t="s">
        <v>139</v>
      </c>
      <c r="E107" s="20">
        <v>813776.87</v>
      </c>
      <c r="F107" s="20">
        <v>530121.36</v>
      </c>
    </row>
    <row r="108" spans="1:6" s="13" customFormat="1" ht="16.5" customHeight="1">
      <c r="A108" s="19" t="s">
        <v>93</v>
      </c>
      <c r="B108" s="20">
        <v>1350</v>
      </c>
      <c r="C108" s="20">
        <v>1350</v>
      </c>
      <c r="D108" s="15" t="s">
        <v>181</v>
      </c>
      <c r="E108" s="16">
        <f>E109</f>
        <v>4835826.05</v>
      </c>
      <c r="F108" s="16">
        <f>F109</f>
        <v>5739720.71</v>
      </c>
    </row>
    <row r="109" spans="1:6" s="5" customFormat="1" ht="16.5" customHeight="1">
      <c r="A109" s="19" t="s">
        <v>95</v>
      </c>
      <c r="B109" s="20">
        <v>-1350</v>
      </c>
      <c r="C109" s="20">
        <v>-1350</v>
      </c>
      <c r="D109" s="17" t="s">
        <v>140</v>
      </c>
      <c r="E109" s="18">
        <f>E110</f>
        <v>4835826.05</v>
      </c>
      <c r="F109" s="18">
        <f>F110</f>
        <v>5739720.71</v>
      </c>
    </row>
    <row r="110" spans="1:6" s="10" customFormat="1" ht="16.5" customHeight="1">
      <c r="A110" s="21" t="s">
        <v>9</v>
      </c>
      <c r="B110" s="22">
        <f>B111</f>
        <v>1552023</v>
      </c>
      <c r="C110" s="22">
        <f>C111</f>
        <v>473042.05</v>
      </c>
      <c r="D110" s="21" t="s">
        <v>142</v>
      </c>
      <c r="E110" s="22">
        <f>E111+E114</f>
        <v>4835826.05</v>
      </c>
      <c r="F110" s="22">
        <f>F111+F114</f>
        <v>5739720.71</v>
      </c>
    </row>
    <row r="111" spans="1:6" s="10" customFormat="1" ht="16.5" customHeight="1">
      <c r="A111" s="23" t="s">
        <v>98</v>
      </c>
      <c r="B111" s="24">
        <f>B112</f>
        <v>1552023</v>
      </c>
      <c r="C111" s="24">
        <f>C112</f>
        <v>473042.05</v>
      </c>
      <c r="D111" s="23" t="s">
        <v>143</v>
      </c>
      <c r="E111" s="24">
        <f>SUM(E112:E113)</f>
        <v>217657.59</v>
      </c>
      <c r="F111" s="24">
        <f>SUM(F112:F113)</f>
        <v>130865.86</v>
      </c>
    </row>
    <row r="112" spans="1:6" s="13" customFormat="1" ht="16.5" customHeight="1">
      <c r="A112" s="19" t="s">
        <v>100</v>
      </c>
      <c r="B112" s="20">
        <v>1552023</v>
      </c>
      <c r="C112" s="20">
        <v>473042.05</v>
      </c>
      <c r="D112" s="19" t="s">
        <v>145</v>
      </c>
      <c r="E112" s="20">
        <v>26847.34</v>
      </c>
      <c r="F112" s="20">
        <v>640.78</v>
      </c>
    </row>
    <row r="113" spans="1:6" s="5" customFormat="1" ht="16.5" customHeight="1">
      <c r="A113" s="17" t="s">
        <v>105</v>
      </c>
      <c r="B113" s="18">
        <f>B114</f>
        <v>3947473.23</v>
      </c>
      <c r="C113" s="18">
        <f>C114</f>
        <v>4102181.27</v>
      </c>
      <c r="D113" s="19" t="s">
        <v>146</v>
      </c>
      <c r="E113" s="20">
        <v>190810.25</v>
      </c>
      <c r="F113" s="20">
        <v>130225.08</v>
      </c>
    </row>
    <row r="114" spans="1:6" s="13" customFormat="1" ht="16.5" customHeight="1">
      <c r="A114" s="21" t="s">
        <v>106</v>
      </c>
      <c r="B114" s="22">
        <f>B115+B119</f>
        <v>3947473.23</v>
      </c>
      <c r="C114" s="22">
        <f>C115+C119</f>
        <v>4102181.27</v>
      </c>
      <c r="D114" s="23" t="s">
        <v>147</v>
      </c>
      <c r="E114" s="24">
        <f>E115</f>
        <v>4618168.46</v>
      </c>
      <c r="F114" s="24">
        <f>F115</f>
        <v>5608854.85</v>
      </c>
    </row>
    <row r="115" spans="1:6" s="5" customFormat="1" ht="16.5" customHeight="1">
      <c r="A115" s="23" t="s">
        <v>107</v>
      </c>
      <c r="B115" s="24">
        <f>SUM(B116:B118)</f>
        <v>3706.73</v>
      </c>
      <c r="C115" s="24">
        <f>SUM(C116:C118)</f>
        <v>3706.73</v>
      </c>
      <c r="D115" s="19" t="s">
        <v>148</v>
      </c>
      <c r="E115" s="20">
        <v>4618168.46</v>
      </c>
      <c r="F115" s="20">
        <v>5608854.85</v>
      </c>
    </row>
    <row r="116" spans="1:6" s="13" customFormat="1" ht="16.5" customHeight="1">
      <c r="A116" s="19" t="s">
        <v>108</v>
      </c>
      <c r="B116" s="20">
        <v>1497.73</v>
      </c>
      <c r="C116" s="20">
        <v>1497.73</v>
      </c>
      <c r="D116" s="19"/>
      <c r="E116" s="20"/>
      <c r="F116" s="20"/>
    </row>
    <row r="117" spans="1:6" s="13" customFormat="1" ht="16.5" customHeight="1">
      <c r="A117" s="19" t="s">
        <v>195</v>
      </c>
      <c r="B117" s="20">
        <v>169</v>
      </c>
      <c r="C117" s="20">
        <v>169</v>
      </c>
      <c r="D117" s="19"/>
      <c r="E117" s="20"/>
      <c r="F117" s="20"/>
    </row>
    <row r="118" spans="1:6" s="13" customFormat="1" ht="16.5" customHeight="1">
      <c r="A118" s="19" t="s">
        <v>196</v>
      </c>
      <c r="B118" s="20">
        <v>2040</v>
      </c>
      <c r="C118" s="20">
        <v>2040</v>
      </c>
      <c r="D118" s="19"/>
      <c r="E118" s="20"/>
      <c r="F118" s="20"/>
    </row>
    <row r="119" spans="1:6" s="5" customFormat="1" ht="16.5" customHeight="1">
      <c r="A119" s="23" t="s">
        <v>109</v>
      </c>
      <c r="B119" s="24">
        <f>B120</f>
        <v>3943766.5</v>
      </c>
      <c r="C119" s="24">
        <f>C120</f>
        <v>4098474.54</v>
      </c>
      <c r="D119" s="19"/>
      <c r="E119" s="20"/>
      <c r="F119" s="20"/>
    </row>
    <row r="120" spans="1:6" s="5" customFormat="1" ht="16.5" customHeight="1">
      <c r="A120" s="19" t="s">
        <v>110</v>
      </c>
      <c r="B120" s="20">
        <v>3943766.5</v>
      </c>
      <c r="C120" s="20">
        <v>4098474.54</v>
      </c>
      <c r="D120" s="19"/>
      <c r="E120" s="20"/>
      <c r="F120" s="20"/>
    </row>
    <row r="121" spans="1:6" s="13" customFormat="1" ht="16.5" customHeight="1">
      <c r="A121" s="15" t="s">
        <v>172</v>
      </c>
      <c r="B121" s="16">
        <f>B122+B132+B154</f>
        <v>3337688.84</v>
      </c>
      <c r="C121" s="16">
        <f>C122+C132+C154</f>
        <v>3480318.12</v>
      </c>
      <c r="D121" s="19"/>
      <c r="E121" s="20"/>
      <c r="F121" s="20"/>
    </row>
    <row r="122" spans="1:6" s="5" customFormat="1" ht="16.5" customHeight="1">
      <c r="A122" s="17" t="s">
        <v>114</v>
      </c>
      <c r="B122" s="18">
        <f>B123</f>
        <v>45829.87</v>
      </c>
      <c r="C122" s="18">
        <f>C123</f>
        <v>31812.41</v>
      </c>
      <c r="D122" s="19"/>
      <c r="E122" s="20"/>
      <c r="F122" s="20"/>
    </row>
    <row r="123" spans="1:6" s="5" customFormat="1" ht="16.5" customHeight="1">
      <c r="A123" s="21" t="s">
        <v>115</v>
      </c>
      <c r="B123" s="22">
        <f>B124</f>
        <v>45829.87</v>
      </c>
      <c r="C123" s="22">
        <f>C124</f>
        <v>31812.41</v>
      </c>
      <c r="D123" s="19"/>
      <c r="E123" s="20"/>
      <c r="F123" s="20"/>
    </row>
    <row r="124" spans="1:6" s="5" customFormat="1" ht="16.5" customHeight="1">
      <c r="A124" s="23" t="s">
        <v>117</v>
      </c>
      <c r="B124" s="24">
        <f>SUM(B125:B131)</f>
        <v>45829.87</v>
      </c>
      <c r="C124" s="24">
        <f>SUM(C125:C131)</f>
        <v>31812.41</v>
      </c>
      <c r="D124" s="19"/>
      <c r="E124" s="20"/>
      <c r="F124" s="20"/>
    </row>
    <row r="125" spans="1:6" s="5" customFormat="1" ht="16.5" customHeight="1">
      <c r="A125" s="19" t="s">
        <v>120</v>
      </c>
      <c r="B125" s="20">
        <v>4388.84</v>
      </c>
      <c r="C125" s="20">
        <v>3764.8</v>
      </c>
      <c r="D125" s="19"/>
      <c r="E125" s="20"/>
      <c r="F125" s="20"/>
    </row>
    <row r="126" spans="1:6" s="5" customFormat="1" ht="16.5" customHeight="1">
      <c r="A126" s="19" t="s">
        <v>122</v>
      </c>
      <c r="B126" s="20">
        <v>2987.99</v>
      </c>
      <c r="C126" s="20">
        <v>2708.87</v>
      </c>
      <c r="D126" s="19"/>
      <c r="E126" s="20"/>
      <c r="F126" s="20"/>
    </row>
    <row r="127" spans="1:6" s="5" customFormat="1" ht="16.5" customHeight="1">
      <c r="A127" s="19" t="s">
        <v>124</v>
      </c>
      <c r="B127" s="20">
        <v>5398.35</v>
      </c>
      <c r="C127" s="20">
        <v>3780.7</v>
      </c>
      <c r="D127" s="19"/>
      <c r="E127" s="20"/>
      <c r="F127" s="20"/>
    </row>
    <row r="128" spans="1:6" s="5" customFormat="1" ht="16.5" customHeight="1">
      <c r="A128" s="19" t="s">
        <v>125</v>
      </c>
      <c r="B128" s="20">
        <v>10423.43</v>
      </c>
      <c r="C128" s="20">
        <v>10423.43</v>
      </c>
      <c r="D128" s="19"/>
      <c r="E128" s="20"/>
      <c r="F128" s="20"/>
    </row>
    <row r="129" spans="1:6" s="10" customFormat="1" ht="16.5" customHeight="1">
      <c r="A129" s="19" t="s">
        <v>126</v>
      </c>
      <c r="B129" s="20">
        <v>13922.36</v>
      </c>
      <c r="C129" s="20">
        <v>0</v>
      </c>
      <c r="D129" s="19"/>
      <c r="E129" s="20"/>
      <c r="F129" s="20"/>
    </row>
    <row r="130" spans="1:6" s="10" customFormat="1" ht="16.5" customHeight="1">
      <c r="A130" s="19" t="s">
        <v>127</v>
      </c>
      <c r="B130" s="20">
        <v>7311.03</v>
      </c>
      <c r="C130" s="20">
        <v>9377.36</v>
      </c>
      <c r="D130" s="19"/>
      <c r="E130" s="20"/>
      <c r="F130" s="20"/>
    </row>
    <row r="131" spans="1:6" s="13" customFormat="1" ht="16.5" customHeight="1">
      <c r="A131" s="19" t="s">
        <v>128</v>
      </c>
      <c r="B131" s="20">
        <v>1397.87</v>
      </c>
      <c r="C131" s="20">
        <v>1757.25</v>
      </c>
      <c r="D131" s="19"/>
      <c r="E131" s="20"/>
      <c r="F131" s="20"/>
    </row>
    <row r="132" spans="1:6" s="5" customFormat="1" ht="16.5" customHeight="1">
      <c r="A132" s="17" t="s">
        <v>130</v>
      </c>
      <c r="B132" s="18">
        <f>B133+B143+B147+B151</f>
        <v>2635601.6899999995</v>
      </c>
      <c r="C132" s="18">
        <f>C133+C143+C147+C151</f>
        <v>2133051.73</v>
      </c>
      <c r="D132" s="19"/>
      <c r="E132" s="20"/>
      <c r="F132" s="20"/>
    </row>
    <row r="133" spans="1:6" s="13" customFormat="1" ht="16.5" customHeight="1">
      <c r="A133" s="21" t="s">
        <v>131</v>
      </c>
      <c r="B133" s="22">
        <f>B134+B136+B140</f>
        <v>1658960.06</v>
      </c>
      <c r="C133" s="22">
        <f>C134+C136+C140</f>
        <v>1124280.2</v>
      </c>
      <c r="D133" s="19"/>
      <c r="E133" s="20"/>
      <c r="F133" s="20"/>
    </row>
    <row r="134" spans="1:6" s="5" customFormat="1" ht="16.5" customHeight="1">
      <c r="A134" s="23" t="s">
        <v>132</v>
      </c>
      <c r="B134" s="24">
        <f>B135</f>
        <v>476482.71</v>
      </c>
      <c r="C134" s="24">
        <f>C135</f>
        <v>506070.76</v>
      </c>
      <c r="D134" s="19"/>
      <c r="E134" s="20"/>
      <c r="F134" s="20"/>
    </row>
    <row r="135" spans="1:6" s="5" customFormat="1" ht="16.5" customHeight="1">
      <c r="A135" s="19" t="s">
        <v>134</v>
      </c>
      <c r="B135" s="20">
        <v>476482.71</v>
      </c>
      <c r="C135" s="20">
        <v>506070.76</v>
      </c>
      <c r="D135" s="19"/>
      <c r="E135" s="20"/>
      <c r="F135" s="20"/>
    </row>
    <row r="136" spans="1:6" s="5" customFormat="1" ht="16.5" customHeight="1">
      <c r="A136" s="23" t="s">
        <v>136</v>
      </c>
      <c r="B136" s="24">
        <f>SUM(B137:B139)</f>
        <v>637031.14</v>
      </c>
      <c r="C136" s="24">
        <f>SUM(C137:C139)</f>
        <v>20653.34</v>
      </c>
      <c r="D136" s="19"/>
      <c r="E136" s="20"/>
      <c r="F136" s="20"/>
    </row>
    <row r="137" spans="1:6" s="13" customFormat="1" ht="16.5" customHeight="1">
      <c r="A137" s="19" t="s">
        <v>137</v>
      </c>
      <c r="B137" s="20">
        <v>17970.28</v>
      </c>
      <c r="C137" s="20">
        <v>17206.39</v>
      </c>
      <c r="D137" s="19"/>
      <c r="E137" s="20"/>
      <c r="F137" s="20"/>
    </row>
    <row r="138" spans="1:6" s="13" customFormat="1" ht="16.5" customHeight="1">
      <c r="A138" s="19" t="s">
        <v>138</v>
      </c>
      <c r="B138" s="20">
        <v>616333.61</v>
      </c>
      <c r="C138" s="20">
        <v>422.4</v>
      </c>
      <c r="D138" s="19"/>
      <c r="E138" s="20"/>
      <c r="F138" s="20"/>
    </row>
    <row r="139" spans="1:6" s="5" customFormat="1" ht="16.5" customHeight="1">
      <c r="A139" s="19" t="s">
        <v>134</v>
      </c>
      <c r="B139" s="20">
        <v>2727.25</v>
      </c>
      <c r="C139" s="20">
        <v>3024.55</v>
      </c>
      <c r="D139" s="19"/>
      <c r="E139" s="20"/>
      <c r="F139" s="20"/>
    </row>
    <row r="140" spans="1:6" s="10" customFormat="1" ht="16.5" customHeight="1">
      <c r="A140" s="23" t="s">
        <v>141</v>
      </c>
      <c r="B140" s="24">
        <f>SUM(B141:B142)</f>
        <v>545446.21</v>
      </c>
      <c r="C140" s="24">
        <f>SUM(C141:C142)</f>
        <v>597556.1</v>
      </c>
      <c r="D140" s="19"/>
      <c r="E140" s="20"/>
      <c r="F140" s="20"/>
    </row>
    <row r="141" spans="1:6" s="13" customFormat="1" ht="16.5" customHeight="1">
      <c r="A141" s="19" t="s">
        <v>144</v>
      </c>
      <c r="B141" s="20">
        <v>0</v>
      </c>
      <c r="C141" s="33">
        <v>-140</v>
      </c>
      <c r="D141" s="19"/>
      <c r="E141" s="20"/>
      <c r="F141" s="20"/>
    </row>
    <row r="142" spans="1:6" s="3" customFormat="1" ht="16.5" customHeight="1">
      <c r="A142" s="19" t="s">
        <v>134</v>
      </c>
      <c r="B142" s="20">
        <v>545446.21</v>
      </c>
      <c r="C142" s="20">
        <v>597696.1</v>
      </c>
      <c r="D142" s="19"/>
      <c r="E142" s="20"/>
      <c r="F142" s="20"/>
    </row>
    <row r="143" spans="1:6" s="3" customFormat="1" ht="16.5" customHeight="1">
      <c r="A143" s="21" t="s">
        <v>149</v>
      </c>
      <c r="B143" s="22">
        <f>B144</f>
        <v>71331.9</v>
      </c>
      <c r="C143" s="22">
        <f>C144</f>
        <v>30617.59</v>
      </c>
      <c r="D143" s="19"/>
      <c r="E143" s="20"/>
      <c r="F143" s="20"/>
    </row>
    <row r="144" spans="1:6" s="3" customFormat="1" ht="16.5" customHeight="1">
      <c r="A144" s="23" t="s">
        <v>150</v>
      </c>
      <c r="B144" s="24">
        <f>SUM(B145:B146)</f>
        <v>71331.9</v>
      </c>
      <c r="C144" s="24">
        <f>SUM(C145:C146)</f>
        <v>30617.59</v>
      </c>
      <c r="D144" s="19"/>
      <c r="E144" s="20"/>
      <c r="F144" s="20"/>
    </row>
    <row r="145" spans="1:6" s="8" customFormat="1" ht="16.5" customHeight="1">
      <c r="A145" s="19" t="s">
        <v>151</v>
      </c>
      <c r="B145" s="20">
        <v>41294.64</v>
      </c>
      <c r="C145" s="20">
        <v>2152.96</v>
      </c>
      <c r="D145" s="19"/>
      <c r="E145" s="20"/>
      <c r="F145" s="20"/>
    </row>
    <row r="146" spans="1:6" s="11" customFormat="1" ht="16.5" customHeight="1">
      <c r="A146" s="19" t="s">
        <v>152</v>
      </c>
      <c r="B146" s="20">
        <v>30037.26</v>
      </c>
      <c r="C146" s="20">
        <v>28464.63</v>
      </c>
      <c r="D146" s="19"/>
      <c r="E146" s="20"/>
      <c r="F146" s="20"/>
    </row>
    <row r="147" spans="1:6" s="3" customFormat="1" ht="16.5" customHeight="1">
      <c r="A147" s="21" t="s">
        <v>153</v>
      </c>
      <c r="B147" s="22">
        <f>B148</f>
        <v>861766.9299999999</v>
      </c>
      <c r="C147" s="22">
        <f>C148</f>
        <v>951923.62</v>
      </c>
      <c r="D147" s="19"/>
      <c r="E147" s="20"/>
      <c r="F147" s="20"/>
    </row>
    <row r="148" spans="1:6" s="8" customFormat="1" ht="16.5" customHeight="1">
      <c r="A148" s="23" t="s">
        <v>154</v>
      </c>
      <c r="B148" s="24">
        <f>SUM(B149:B150)</f>
        <v>861766.9299999999</v>
      </c>
      <c r="C148" s="24">
        <f>SUM(C149:C150)</f>
        <v>951923.62</v>
      </c>
      <c r="D148" s="19"/>
      <c r="E148" s="20"/>
      <c r="F148" s="20"/>
    </row>
    <row r="149" spans="1:6" s="11" customFormat="1" ht="16.5" customHeight="1">
      <c r="A149" s="19" t="s">
        <v>155</v>
      </c>
      <c r="B149" s="20">
        <v>3920.46</v>
      </c>
      <c r="C149" s="20">
        <v>2916.52</v>
      </c>
      <c r="D149" s="19"/>
      <c r="E149" s="20"/>
      <c r="F149" s="20"/>
    </row>
    <row r="150" spans="1:6" s="3" customFormat="1" ht="16.5" customHeight="1">
      <c r="A150" s="19" t="s">
        <v>156</v>
      </c>
      <c r="B150" s="20">
        <v>857846.47</v>
      </c>
      <c r="C150" s="20">
        <v>949007.1</v>
      </c>
      <c r="D150" s="19"/>
      <c r="E150" s="20"/>
      <c r="F150" s="20"/>
    </row>
    <row r="151" spans="1:6" s="8" customFormat="1" ht="16.5" customHeight="1">
      <c r="A151" s="21" t="s">
        <v>157</v>
      </c>
      <c r="B151" s="22">
        <f>B152</f>
        <v>43542.8</v>
      </c>
      <c r="C151" s="22">
        <f>C152</f>
        <v>26230.32</v>
      </c>
      <c r="D151" s="19"/>
      <c r="E151" s="20"/>
      <c r="F151" s="20"/>
    </row>
    <row r="152" spans="1:6" s="8" customFormat="1" ht="16.5" customHeight="1">
      <c r="A152" s="23" t="s">
        <v>158</v>
      </c>
      <c r="B152" s="24">
        <f>B153</f>
        <v>43542.8</v>
      </c>
      <c r="C152" s="24">
        <f>C153</f>
        <v>26230.32</v>
      </c>
      <c r="D152" s="19"/>
      <c r="E152" s="20"/>
      <c r="F152" s="20"/>
    </row>
    <row r="153" spans="1:6" s="11" customFormat="1" ht="16.5" customHeight="1">
      <c r="A153" s="19" t="s">
        <v>159</v>
      </c>
      <c r="B153" s="20">
        <v>43542.8</v>
      </c>
      <c r="C153" s="20">
        <v>26230.32</v>
      </c>
      <c r="D153" s="19"/>
      <c r="E153" s="20"/>
      <c r="F153" s="20"/>
    </row>
    <row r="154" spans="1:6" s="3" customFormat="1" ht="16.5" customHeight="1">
      <c r="A154" s="17" t="s">
        <v>160</v>
      </c>
      <c r="B154" s="18">
        <f aca="true" t="shared" si="1" ref="B154:C156">B155</f>
        <v>656257.28</v>
      </c>
      <c r="C154" s="18">
        <f t="shared" si="1"/>
        <v>1315453.98</v>
      </c>
      <c r="D154" s="19"/>
      <c r="E154" s="20"/>
      <c r="F154" s="20"/>
    </row>
    <row r="155" spans="1:6" s="5" customFormat="1" ht="16.5" customHeight="1">
      <c r="A155" s="21" t="s">
        <v>161</v>
      </c>
      <c r="B155" s="22">
        <f t="shared" si="1"/>
        <v>656257.28</v>
      </c>
      <c r="C155" s="22">
        <f t="shared" si="1"/>
        <v>1315453.98</v>
      </c>
      <c r="D155" s="19"/>
      <c r="E155" s="20"/>
      <c r="F155" s="20"/>
    </row>
    <row r="156" spans="1:6" s="10" customFormat="1" ht="16.5" customHeight="1">
      <c r="A156" s="23" t="s">
        <v>162</v>
      </c>
      <c r="B156" s="24">
        <f t="shared" si="1"/>
        <v>656257.28</v>
      </c>
      <c r="C156" s="24">
        <f t="shared" si="1"/>
        <v>1315453.98</v>
      </c>
      <c r="D156" s="19"/>
      <c r="E156" s="20"/>
      <c r="F156" s="20"/>
    </row>
    <row r="157" spans="1:6" s="10" customFormat="1" ht="16.5" customHeight="1">
      <c r="A157" s="19" t="s">
        <v>163</v>
      </c>
      <c r="B157" s="20">
        <v>656257.28</v>
      </c>
      <c r="C157" s="20">
        <v>1315453.98</v>
      </c>
      <c r="D157" s="19"/>
      <c r="E157" s="20"/>
      <c r="F157" s="20"/>
    </row>
    <row r="158" spans="1:6" s="13" customFormat="1" ht="16.5" customHeight="1">
      <c r="A158" s="15" t="s">
        <v>173</v>
      </c>
      <c r="B158" s="16">
        <f>B159</f>
        <v>59258.799999999996</v>
      </c>
      <c r="C158" s="16">
        <f>C159</f>
        <v>97236.51</v>
      </c>
      <c r="D158" s="19"/>
      <c r="E158" s="20"/>
      <c r="F158" s="20"/>
    </row>
    <row r="159" spans="1:6" s="5" customFormat="1" ht="16.5" customHeight="1">
      <c r="A159" s="17" t="s">
        <v>164</v>
      </c>
      <c r="B159" s="18">
        <f>B160</f>
        <v>59258.799999999996</v>
      </c>
      <c r="C159" s="18">
        <f>C160</f>
        <v>97236.51</v>
      </c>
      <c r="D159" s="19"/>
      <c r="E159" s="20"/>
      <c r="F159" s="20"/>
    </row>
    <row r="160" spans="1:6" s="13" customFormat="1" ht="16.5" customHeight="1">
      <c r="A160" s="21" t="s">
        <v>165</v>
      </c>
      <c r="B160" s="22">
        <f>B161+B163</f>
        <v>59258.799999999996</v>
      </c>
      <c r="C160" s="22">
        <f>C161+C163</f>
        <v>97236.51</v>
      </c>
      <c r="D160" s="19"/>
      <c r="E160" s="20"/>
      <c r="F160" s="20"/>
    </row>
    <row r="161" spans="1:6" s="5" customFormat="1" ht="16.5" customHeight="1">
      <c r="A161" s="23" t="s">
        <v>166</v>
      </c>
      <c r="B161" s="24">
        <f>B162</f>
        <v>16222.6</v>
      </c>
      <c r="C161" s="24">
        <f>C162</f>
        <v>45138.88</v>
      </c>
      <c r="D161" s="19"/>
      <c r="E161" s="20"/>
      <c r="F161" s="20"/>
    </row>
    <row r="162" spans="1:6" s="5" customFormat="1" ht="16.5" customHeight="1">
      <c r="A162" s="19" t="s">
        <v>167</v>
      </c>
      <c r="B162" s="20">
        <v>16222.6</v>
      </c>
      <c r="C162" s="20">
        <v>45138.88</v>
      </c>
      <c r="D162" s="19"/>
      <c r="E162" s="20"/>
      <c r="F162" s="20"/>
    </row>
    <row r="163" spans="1:6" s="5" customFormat="1" ht="16.5" customHeight="1">
      <c r="A163" s="23" t="s">
        <v>168</v>
      </c>
      <c r="B163" s="24">
        <f>B164</f>
        <v>43036.2</v>
      </c>
      <c r="C163" s="24">
        <f>C164</f>
        <v>52097.63</v>
      </c>
      <c r="D163" s="19"/>
      <c r="E163" s="20"/>
      <c r="F163" s="20"/>
    </row>
    <row r="164" spans="1:6" s="5" customFormat="1" ht="16.5" customHeight="1">
      <c r="A164" s="19" t="s">
        <v>169</v>
      </c>
      <c r="B164" s="20">
        <v>43036.2</v>
      </c>
      <c r="C164" s="20">
        <v>52097.63</v>
      </c>
      <c r="D164" s="19"/>
      <c r="E164" s="20"/>
      <c r="F164" s="20"/>
    </row>
    <row r="165" spans="1:6" s="5" customFormat="1" ht="16.5" customHeight="1">
      <c r="A165" s="15" t="s">
        <v>176</v>
      </c>
      <c r="B165" s="16">
        <f>B44+B121+B158</f>
        <v>49979930.51999998</v>
      </c>
      <c r="C165" s="16">
        <f>C44+C121+C158</f>
        <v>50380046.10999999</v>
      </c>
      <c r="D165" s="15" t="s">
        <v>189</v>
      </c>
      <c r="E165" s="16">
        <f>E44+E54+E108</f>
        <v>49979930.519999996</v>
      </c>
      <c r="F165" s="16">
        <f>F44+F54+F108</f>
        <v>50380046.11000001</v>
      </c>
    </row>
    <row r="166" spans="1:6" s="5" customFormat="1" ht="16.5" customHeight="1">
      <c r="A166" s="3"/>
      <c r="B166" s="6"/>
      <c r="C166" s="6"/>
      <c r="D166" s="11"/>
      <c r="E166" s="12"/>
      <c r="F166" s="12"/>
    </row>
    <row r="167" spans="1:6" s="5" customFormat="1" ht="16.5" customHeight="1">
      <c r="A167" s="3"/>
      <c r="B167" s="6"/>
      <c r="C167" s="6"/>
      <c r="D167" s="3"/>
      <c r="E167" s="4"/>
      <c r="F167" s="4"/>
    </row>
    <row r="168" spans="1:6" s="5" customFormat="1" ht="16.5" customHeight="1">
      <c r="A168" s="3"/>
      <c r="B168" s="6"/>
      <c r="C168" s="6"/>
      <c r="D168" s="3"/>
      <c r="E168" s="4"/>
      <c r="F168" s="4"/>
    </row>
    <row r="169" spans="1:6" s="5" customFormat="1" ht="16.5" customHeight="1">
      <c r="A169" s="3"/>
      <c r="B169" s="6"/>
      <c r="C169" s="6"/>
      <c r="D169" s="3"/>
      <c r="E169" s="4"/>
      <c r="F169" s="4"/>
    </row>
    <row r="170" spans="1:6" s="5" customFormat="1" ht="16.5" customHeight="1">
      <c r="A170" s="3"/>
      <c r="B170" s="6"/>
      <c r="C170" s="6"/>
      <c r="D170" s="3"/>
      <c r="E170" s="4"/>
      <c r="F170" s="4"/>
    </row>
    <row r="171" spans="1:6" s="10" customFormat="1" ht="16.5" customHeight="1">
      <c r="A171" s="5"/>
      <c r="B171" s="5"/>
      <c r="C171" s="5"/>
      <c r="D171" s="3"/>
      <c r="E171" s="4"/>
      <c r="F171" s="4"/>
    </row>
    <row r="172" spans="1:6" s="13" customFormat="1" ht="16.5" customHeight="1">
      <c r="A172" s="5"/>
      <c r="B172" s="5"/>
      <c r="C172" s="5"/>
      <c r="D172" s="3"/>
      <c r="E172" s="4"/>
      <c r="F172" s="4"/>
    </row>
    <row r="173" spans="4:6" s="5" customFormat="1" ht="16.5" customHeight="1">
      <c r="D173" s="3"/>
      <c r="E173" s="4"/>
      <c r="F173" s="4"/>
    </row>
    <row r="174" spans="1:6" s="13" customFormat="1" ht="16.5" customHeight="1">
      <c r="A174" s="10"/>
      <c r="B174" s="10"/>
      <c r="C174" s="10"/>
      <c r="D174" s="8"/>
      <c r="E174" s="9"/>
      <c r="F174" s="9"/>
    </row>
    <row r="175" spans="1:6" s="5" customFormat="1" ht="16.5" customHeight="1">
      <c r="A175" s="13"/>
      <c r="B175" s="13"/>
      <c r="C175" s="13"/>
      <c r="D175" s="8"/>
      <c r="E175" s="9"/>
      <c r="F175" s="9"/>
    </row>
    <row r="176" spans="4:6" s="5" customFormat="1" ht="16.5" customHeight="1">
      <c r="D176" s="11"/>
      <c r="E176" s="12"/>
      <c r="F176" s="12"/>
    </row>
    <row r="177" spans="4:6" s="13" customFormat="1" ht="16.5" customHeight="1">
      <c r="D177" s="3"/>
      <c r="E177" s="4"/>
      <c r="F177" s="4"/>
    </row>
    <row r="178" spans="4:6" s="5" customFormat="1" ht="16.5" customHeight="1">
      <c r="D178" s="11"/>
      <c r="E178" s="12"/>
      <c r="F178" s="12"/>
    </row>
    <row r="179" spans="1:6" s="10" customFormat="1" ht="16.5" customHeight="1">
      <c r="A179" s="5"/>
      <c r="B179" s="5"/>
      <c r="C179" s="5"/>
      <c r="D179" s="3"/>
      <c r="E179" s="4"/>
      <c r="F179" s="4"/>
    </row>
    <row r="180" spans="4:6" s="13" customFormat="1" ht="16.5" customHeight="1">
      <c r="D180" s="3"/>
      <c r="E180" s="4"/>
      <c r="F180" s="4"/>
    </row>
    <row r="181" spans="4:6" s="5" customFormat="1" ht="16.5" customHeight="1">
      <c r="D181" s="3"/>
      <c r="E181" s="4"/>
      <c r="F181" s="4"/>
    </row>
    <row r="182" spans="1:6" s="5" customFormat="1" ht="16.5" customHeight="1">
      <c r="A182" s="10"/>
      <c r="B182" s="10"/>
      <c r="C182" s="10"/>
      <c r="D182" s="11"/>
      <c r="E182" s="12"/>
      <c r="F182" s="12"/>
    </row>
    <row r="183" spans="1:6" s="10" customFormat="1" ht="16.5" customHeight="1">
      <c r="A183" s="13"/>
      <c r="B183" s="13"/>
      <c r="C183" s="13"/>
      <c r="D183" s="3"/>
      <c r="E183" s="4"/>
      <c r="F183" s="4"/>
    </row>
    <row r="184" spans="1:6" s="10" customFormat="1" ht="16.5" customHeight="1">
      <c r="A184" s="5"/>
      <c r="B184" s="5"/>
      <c r="C184" s="5"/>
      <c r="D184" s="8"/>
      <c r="E184" s="9"/>
      <c r="F184" s="9"/>
    </row>
    <row r="185" spans="1:6" s="13" customFormat="1" ht="16.5" customHeight="1">
      <c r="A185" s="5"/>
      <c r="B185" s="5"/>
      <c r="C185" s="5"/>
      <c r="D185" s="11"/>
      <c r="E185" s="12"/>
      <c r="F185" s="12"/>
    </row>
    <row r="186" spans="1:6" s="5" customFormat="1" ht="16.5" customHeight="1">
      <c r="A186" s="10"/>
      <c r="B186" s="10"/>
      <c r="C186" s="10"/>
      <c r="D186" s="3"/>
      <c r="E186" s="4"/>
      <c r="F186" s="4"/>
    </row>
    <row r="187" spans="1:6" s="5" customFormat="1" ht="16.5" customHeight="1">
      <c r="A187" s="10"/>
      <c r="B187" s="10"/>
      <c r="C187" s="10"/>
      <c r="D187" s="3"/>
      <c r="E187" s="3"/>
      <c r="F187" s="3"/>
    </row>
    <row r="188" spans="1:6" s="5" customFormat="1" ht="16.5" customHeight="1">
      <c r="A188" s="13"/>
      <c r="B188" s="13"/>
      <c r="C188" s="13"/>
      <c r="D188" s="3"/>
      <c r="E188" s="3"/>
      <c r="F188" s="3"/>
    </row>
    <row r="189" spans="4:6" s="5" customFormat="1" ht="16.5" customHeight="1">
      <c r="D189" s="3"/>
      <c r="E189" s="3"/>
      <c r="F189" s="3"/>
    </row>
    <row r="190" spans="4:6" s="5" customFormat="1" ht="16.5" customHeight="1">
      <c r="D190" s="3"/>
      <c r="E190" s="3"/>
      <c r="F190" s="3"/>
    </row>
    <row r="191" spans="4:6" s="5" customFormat="1" ht="16.5" customHeight="1">
      <c r="D191" s="8"/>
      <c r="E191" s="8"/>
      <c r="F191" s="8"/>
    </row>
    <row r="192" spans="4:6" s="5" customFormat="1" ht="16.5" customHeight="1">
      <c r="D192" s="11"/>
      <c r="E192" s="11"/>
      <c r="F192" s="11"/>
    </row>
    <row r="193" spans="4:6" s="5" customFormat="1" ht="16.5" customHeight="1">
      <c r="D193" s="3"/>
      <c r="E193" s="3"/>
      <c r="F193" s="3"/>
    </row>
    <row r="194" spans="1:6" s="10" customFormat="1" ht="16.5" customHeight="1">
      <c r="A194" s="5"/>
      <c r="B194" s="5"/>
      <c r="C194" s="5"/>
      <c r="D194" s="3"/>
      <c r="E194" s="3"/>
      <c r="F194" s="3"/>
    </row>
    <row r="195" spans="1:6" s="10" customFormat="1" ht="16.5" customHeight="1">
      <c r="A195" s="5"/>
      <c r="B195" s="5"/>
      <c r="C195" s="5"/>
      <c r="D195" s="8"/>
      <c r="E195" s="8"/>
      <c r="F195" s="8"/>
    </row>
    <row r="196" spans="1:6" s="13" customFormat="1" ht="16.5" customHeight="1">
      <c r="A196" s="5"/>
      <c r="B196" s="5"/>
      <c r="C196" s="5"/>
      <c r="D196" s="11"/>
      <c r="E196" s="11"/>
      <c r="F196" s="11"/>
    </row>
    <row r="197" spans="1:6" s="5" customFormat="1" ht="16.5" customHeight="1">
      <c r="A197" s="10"/>
      <c r="B197" s="10"/>
      <c r="C197" s="10"/>
      <c r="D197" s="3"/>
      <c r="E197" s="3"/>
      <c r="F197" s="3"/>
    </row>
    <row r="198" spans="1:6" s="5" customFormat="1" ht="16.5" customHeight="1">
      <c r="A198" s="10"/>
      <c r="B198" s="10"/>
      <c r="C198" s="10"/>
      <c r="D198" s="8"/>
      <c r="E198" s="8"/>
      <c r="F198" s="8"/>
    </row>
    <row r="199" spans="1:6" s="10" customFormat="1" ht="16.5" customHeight="1">
      <c r="A199" s="13"/>
      <c r="B199" s="13"/>
      <c r="C199" s="13"/>
      <c r="D199" s="8"/>
      <c r="E199" s="8"/>
      <c r="F199" s="8"/>
    </row>
    <row r="200" spans="1:6" s="13" customFormat="1" ht="16.5" customHeight="1">
      <c r="A200" s="5"/>
      <c r="B200" s="5"/>
      <c r="C200" s="5"/>
      <c r="D200" s="11"/>
      <c r="E200" s="11"/>
      <c r="F200" s="11"/>
    </row>
    <row r="201" spans="4:6" s="5" customFormat="1" ht="16.5" customHeight="1">
      <c r="D201" s="3"/>
      <c r="E201" s="3"/>
      <c r="F201" s="3"/>
    </row>
    <row r="202" spans="1:6" s="13" customFormat="1" ht="16.5" customHeight="1">
      <c r="A202" s="10"/>
      <c r="B202" s="10"/>
      <c r="C202" s="10"/>
      <c r="D202" s="8"/>
      <c r="E202" s="8"/>
      <c r="F202" s="8"/>
    </row>
    <row r="203" spans="1:6" s="5" customFormat="1" ht="16.5" customHeight="1">
      <c r="A203" s="13"/>
      <c r="B203" s="13"/>
      <c r="C203" s="13"/>
      <c r="D203" s="8"/>
      <c r="E203" s="8"/>
      <c r="F203" s="8"/>
    </row>
    <row r="204" spans="4:6" s="5" customFormat="1" ht="16.5" customHeight="1">
      <c r="D204" s="11"/>
      <c r="E204" s="11"/>
      <c r="F204" s="11"/>
    </row>
    <row r="205" spans="1:6" s="5" customFormat="1" ht="16.5" customHeight="1">
      <c r="A205" s="13"/>
      <c r="B205" s="13"/>
      <c r="C205" s="13"/>
      <c r="D205" s="3"/>
      <c r="E205" s="3"/>
      <c r="F205" s="3"/>
    </row>
    <row r="206" spans="1:6" s="10" customFormat="1" ht="16.5" customHeight="1">
      <c r="A206" s="5"/>
      <c r="B206" s="5"/>
      <c r="C206" s="5"/>
      <c r="D206" s="3"/>
      <c r="E206" s="4"/>
      <c r="F206" s="4"/>
    </row>
    <row r="207" spans="1:6" s="13" customFormat="1" ht="16.5" customHeight="1">
      <c r="A207" s="5"/>
      <c r="B207" s="5"/>
      <c r="C207" s="5"/>
      <c r="D207" s="8"/>
      <c r="E207" s="9"/>
      <c r="F207" s="9"/>
    </row>
    <row r="208" spans="4:6" s="5" customFormat="1" ht="16.5" customHeight="1">
      <c r="D208" s="8"/>
      <c r="E208" s="9"/>
      <c r="F208" s="9"/>
    </row>
    <row r="209" spans="4:6" s="10" customFormat="1" ht="16.5" customHeight="1">
      <c r="D209" s="11"/>
      <c r="E209" s="12"/>
      <c r="F209" s="12"/>
    </row>
    <row r="210" spans="4:6" s="13" customFormat="1" ht="16.5" customHeight="1">
      <c r="D210" s="3"/>
      <c r="E210" s="4"/>
      <c r="F210" s="4"/>
    </row>
    <row r="211" spans="4:6" s="5" customFormat="1" ht="16.5" customHeight="1">
      <c r="D211" s="11"/>
      <c r="E211" s="12"/>
      <c r="F211" s="12"/>
    </row>
    <row r="212" spans="1:6" s="5" customFormat="1" ht="16.5" customHeight="1">
      <c r="A212" s="10"/>
      <c r="B212" s="10"/>
      <c r="C212" s="10"/>
      <c r="D212" s="3"/>
      <c r="E212" s="4"/>
      <c r="F212" s="4"/>
    </row>
    <row r="213" spans="4:6" s="13" customFormat="1" ht="16.5" customHeight="1">
      <c r="D213" s="3"/>
      <c r="E213" s="4"/>
      <c r="F213" s="4"/>
    </row>
    <row r="214" spans="4:6" s="5" customFormat="1" ht="16.5" customHeight="1">
      <c r="D214" s="3"/>
      <c r="E214" s="4"/>
      <c r="F214" s="4"/>
    </row>
    <row r="215" spans="4:6" s="5" customFormat="1" ht="16.5" customHeight="1">
      <c r="D215" s="3"/>
      <c r="E215" s="4"/>
      <c r="F215" s="4"/>
    </row>
    <row r="216" spans="1:6" s="5" customFormat="1" ht="16.5" customHeight="1">
      <c r="A216" s="13"/>
      <c r="B216" s="13"/>
      <c r="C216" s="13"/>
      <c r="D216" s="3"/>
      <c r="E216" s="4"/>
      <c r="F216" s="4"/>
    </row>
    <row r="217" spans="4:6" s="5" customFormat="1" ht="16.5" customHeight="1">
      <c r="D217" s="3"/>
      <c r="E217" s="4"/>
      <c r="F217" s="4"/>
    </row>
    <row r="218" spans="4:6" s="5" customFormat="1" ht="16.5" customHeight="1">
      <c r="D218" s="3"/>
      <c r="E218" s="4"/>
      <c r="F218" s="4"/>
    </row>
    <row r="219" spans="4:6" s="5" customFormat="1" ht="16.5" customHeight="1">
      <c r="D219" s="3"/>
      <c r="E219" s="4"/>
      <c r="F219" s="4"/>
    </row>
    <row r="220" spans="4:6" s="5" customFormat="1" ht="16.5" customHeight="1">
      <c r="D220" s="3"/>
      <c r="E220" s="4"/>
      <c r="F220" s="4"/>
    </row>
    <row r="221" spans="1:6" s="10" customFormat="1" ht="16.5" customHeight="1">
      <c r="A221" s="5"/>
      <c r="B221" s="5"/>
      <c r="C221" s="5"/>
      <c r="D221" s="3"/>
      <c r="E221" s="4"/>
      <c r="F221" s="4"/>
    </row>
    <row r="222" spans="1:6" s="13" customFormat="1" ht="16.5" customHeight="1">
      <c r="A222" s="5"/>
      <c r="B222" s="5"/>
      <c r="C222" s="5"/>
      <c r="D222" s="8"/>
      <c r="E222" s="9"/>
      <c r="F222" s="9"/>
    </row>
    <row r="223" spans="4:6" s="5" customFormat="1" ht="16.5" customHeight="1">
      <c r="D223" s="11"/>
      <c r="E223" s="12"/>
      <c r="F223" s="12"/>
    </row>
    <row r="224" spans="1:6" s="5" customFormat="1" ht="16.5" customHeight="1">
      <c r="A224" s="10"/>
      <c r="B224" s="10"/>
      <c r="C224" s="10"/>
      <c r="D224" s="3"/>
      <c r="E224" s="4"/>
      <c r="F224" s="4"/>
    </row>
    <row r="225" spans="1:6" s="5" customFormat="1" ht="16.5" customHeight="1">
      <c r="A225" s="13"/>
      <c r="B225" s="13"/>
      <c r="C225" s="13"/>
      <c r="D225" s="11"/>
      <c r="E225" s="12"/>
      <c r="F225" s="12"/>
    </row>
    <row r="226" spans="4:6" s="5" customFormat="1" ht="16.5" customHeight="1">
      <c r="D226" s="3"/>
      <c r="E226" s="4"/>
      <c r="F226" s="4"/>
    </row>
    <row r="227" spans="4:6" s="5" customFormat="1" ht="16.5" customHeight="1">
      <c r="D227" s="3"/>
      <c r="E227" s="4"/>
      <c r="F227" s="4"/>
    </row>
    <row r="228" spans="1:6" s="10" customFormat="1" ht="16.5" customHeight="1">
      <c r="A228" s="5"/>
      <c r="B228" s="5"/>
      <c r="C228" s="5"/>
      <c r="D228" s="11"/>
      <c r="E228" s="12"/>
      <c r="F228" s="12"/>
    </row>
    <row r="229" spans="1:6" s="13" customFormat="1" ht="16.5" customHeight="1">
      <c r="A229" s="5"/>
      <c r="B229" s="5"/>
      <c r="C229" s="5"/>
      <c r="D229" s="3"/>
      <c r="E229" s="4"/>
      <c r="F229" s="4"/>
    </row>
    <row r="230" spans="4:6" s="5" customFormat="1" ht="16.5" customHeight="1">
      <c r="D230" s="8"/>
      <c r="E230" s="9"/>
      <c r="F230" s="9"/>
    </row>
    <row r="231" spans="1:6" s="5" customFormat="1" ht="16.5" customHeight="1">
      <c r="A231" s="10"/>
      <c r="B231" s="10"/>
      <c r="C231" s="10"/>
      <c r="D231" s="11"/>
      <c r="E231" s="12"/>
      <c r="F231" s="12"/>
    </row>
    <row r="232" spans="1:6" s="5" customFormat="1" ht="16.5" customHeight="1">
      <c r="A232" s="13"/>
      <c r="B232" s="13"/>
      <c r="C232" s="13"/>
      <c r="D232" s="3"/>
      <c r="E232" s="4"/>
      <c r="F232" s="4"/>
    </row>
    <row r="233" spans="1:6" s="13" customFormat="1" ht="16.5" customHeight="1">
      <c r="A233" s="5"/>
      <c r="B233" s="5"/>
      <c r="C233" s="5"/>
      <c r="D233" s="3"/>
      <c r="E233" s="4"/>
      <c r="F233" s="4"/>
    </row>
    <row r="234" spans="4:6" s="5" customFormat="1" ht="16.5" customHeight="1">
      <c r="D234" s="8"/>
      <c r="E234" s="9"/>
      <c r="F234" s="9"/>
    </row>
    <row r="235" spans="4:6" s="5" customFormat="1" ht="16.5" customHeight="1">
      <c r="D235" s="8"/>
      <c r="E235" s="9"/>
      <c r="F235" s="9"/>
    </row>
    <row r="236" spans="1:6" s="5" customFormat="1" ht="16.5" customHeight="1">
      <c r="A236" s="13"/>
      <c r="B236" s="13"/>
      <c r="C236" s="13"/>
      <c r="D236" s="11"/>
      <c r="E236" s="12"/>
      <c r="F236" s="12"/>
    </row>
    <row r="237" spans="4:6" s="5" customFormat="1" ht="16.5" customHeight="1">
      <c r="D237" s="3"/>
      <c r="E237" s="4"/>
      <c r="F237" s="4"/>
    </row>
    <row r="238" spans="4:6" s="5" customFormat="1" ht="16.5" customHeight="1">
      <c r="D238" s="3"/>
      <c r="E238" s="4"/>
      <c r="F238" s="4"/>
    </row>
    <row r="239" spans="1:6" s="10" customFormat="1" ht="16.5" customHeight="1">
      <c r="A239" s="5"/>
      <c r="B239" s="5"/>
      <c r="C239" s="5"/>
      <c r="D239" s="3"/>
      <c r="E239" s="4"/>
      <c r="F239" s="4"/>
    </row>
    <row r="240" spans="1:6" s="13" customFormat="1" ht="16.5" customHeight="1">
      <c r="A240" s="5"/>
      <c r="B240" s="5"/>
      <c r="C240" s="5"/>
      <c r="D240" s="3"/>
      <c r="E240" s="4"/>
      <c r="F240" s="4"/>
    </row>
    <row r="241" spans="4:6" s="5" customFormat="1" ht="16.5" customHeight="1">
      <c r="D241" s="3"/>
      <c r="E241" s="4"/>
      <c r="F241" s="4"/>
    </row>
    <row r="242" spans="1:6" s="5" customFormat="1" ht="16.5" customHeight="1">
      <c r="A242" s="10"/>
      <c r="B242" s="10"/>
      <c r="C242" s="10"/>
      <c r="D242" s="3"/>
      <c r="E242" s="4"/>
      <c r="F242" s="4"/>
    </row>
    <row r="243" spans="4:6" s="13" customFormat="1" ht="16.5" customHeight="1">
      <c r="D243" s="3"/>
      <c r="E243" s="4"/>
      <c r="F243" s="4"/>
    </row>
    <row r="244" spans="4:6" s="5" customFormat="1" ht="16.5" customHeight="1">
      <c r="D244" s="3"/>
      <c r="E244" s="4"/>
      <c r="F244" s="4"/>
    </row>
    <row r="245" spans="4:6" s="5" customFormat="1" ht="16.5" customHeight="1">
      <c r="D245" s="8"/>
      <c r="E245" s="9"/>
      <c r="F245" s="9"/>
    </row>
    <row r="246" spans="1:6" ht="15">
      <c r="A246" s="13"/>
      <c r="B246" s="13"/>
      <c r="C246" s="13"/>
      <c r="D246" s="8"/>
      <c r="E246" s="9"/>
      <c r="F246" s="9"/>
    </row>
    <row r="247" spans="1:6" ht="15">
      <c r="A247" s="5"/>
      <c r="B247" s="5"/>
      <c r="C247" s="5"/>
      <c r="D247" s="11"/>
      <c r="E247" s="12"/>
      <c r="F247" s="12"/>
    </row>
    <row r="248" spans="1:6" ht="15">
      <c r="A248" s="5"/>
      <c r="B248" s="5"/>
      <c r="C248" s="5"/>
      <c r="D248" s="3"/>
      <c r="E248" s="4"/>
      <c r="F248" s="4"/>
    </row>
    <row r="249" spans="4:6" ht="15">
      <c r="D249" s="3"/>
      <c r="E249" s="4"/>
      <c r="F249" s="4"/>
    </row>
    <row r="250" spans="4:6" ht="15">
      <c r="D250" s="8"/>
      <c r="E250" s="9"/>
      <c r="F250" s="9"/>
    </row>
    <row r="251" spans="4:6" ht="15">
      <c r="D251" s="11"/>
      <c r="E251" s="12"/>
      <c r="F251" s="12"/>
    </row>
    <row r="252" spans="4:6" ht="15">
      <c r="D252" s="3"/>
      <c r="E252" s="4"/>
      <c r="F252" s="4"/>
    </row>
    <row r="253" spans="4:6" ht="15">
      <c r="D253" s="11"/>
      <c r="E253" s="12"/>
      <c r="F253" s="12"/>
    </row>
    <row r="254" spans="4:6" ht="15">
      <c r="D254" s="3"/>
      <c r="E254" s="4"/>
      <c r="F254" s="4"/>
    </row>
    <row r="255" spans="4:6" ht="15">
      <c r="D255" s="3"/>
      <c r="E255" s="4"/>
      <c r="F255" s="4"/>
    </row>
    <row r="256" spans="4:6" ht="15">
      <c r="D256" s="3"/>
      <c r="E256" s="4"/>
      <c r="F256" s="4"/>
    </row>
    <row r="257" spans="4:6" ht="15">
      <c r="D257" s="8"/>
      <c r="E257" s="9"/>
      <c r="F257" s="9"/>
    </row>
    <row r="258" spans="4:6" ht="15">
      <c r="D258" s="11"/>
      <c r="E258" s="12"/>
      <c r="F258" s="12"/>
    </row>
    <row r="259" spans="4:6" ht="15">
      <c r="D259" s="3"/>
      <c r="E259" s="4"/>
      <c r="F259" s="4"/>
    </row>
    <row r="260" spans="4:6" ht="15">
      <c r="D260" s="8"/>
      <c r="E260" s="9"/>
      <c r="F260" s="9"/>
    </row>
    <row r="261" spans="4:6" ht="15">
      <c r="D261" s="11"/>
      <c r="E261" s="12"/>
      <c r="F261" s="12"/>
    </row>
    <row r="262" spans="4:6" ht="15">
      <c r="D262" s="3"/>
      <c r="E262" s="4"/>
      <c r="F262" s="4"/>
    </row>
    <row r="263" spans="4:6" ht="15">
      <c r="D263" s="3"/>
      <c r="E263" s="4"/>
      <c r="F263" s="4"/>
    </row>
    <row r="264" spans="4:6" ht="15">
      <c r="D264" s="11"/>
      <c r="E264" s="12"/>
      <c r="F264" s="12"/>
    </row>
    <row r="265" spans="4:6" ht="15">
      <c r="D265" s="3"/>
      <c r="E265" s="4"/>
      <c r="F265" s="4"/>
    </row>
    <row r="266" spans="4:6" ht="15">
      <c r="D266" s="3"/>
      <c r="E266" s="4"/>
      <c r="F266" s="4"/>
    </row>
    <row r="267" spans="4:6" ht="15">
      <c r="D267" s="3"/>
      <c r="E267" s="4"/>
      <c r="F267" s="4"/>
    </row>
    <row r="268" spans="4:6" ht="15">
      <c r="D268" s="3"/>
      <c r="E268" s="4"/>
      <c r="F268" s="4"/>
    </row>
    <row r="269" spans="4:6" ht="15">
      <c r="D269" s="3"/>
      <c r="E269" s="4"/>
      <c r="F269" s="4"/>
    </row>
    <row r="270" spans="4:6" ht="15">
      <c r="D270" s="3"/>
      <c r="E270" s="4"/>
      <c r="F270" s="4"/>
    </row>
    <row r="271" spans="4:6" ht="15">
      <c r="D271" s="3"/>
      <c r="E271" s="4"/>
      <c r="F271" s="4"/>
    </row>
    <row r="272" spans="4:6" ht="15">
      <c r="D272" s="8"/>
      <c r="E272" s="9"/>
      <c r="F272" s="9"/>
    </row>
    <row r="273" spans="4:6" ht="15">
      <c r="D273" s="11"/>
      <c r="E273" s="12"/>
      <c r="F273" s="12"/>
    </row>
    <row r="274" spans="4:6" ht="15">
      <c r="D274" s="3"/>
      <c r="E274" s="4"/>
      <c r="F274" s="4"/>
    </row>
    <row r="275" spans="4:6" ht="15">
      <c r="D275" s="3"/>
      <c r="E275" s="4"/>
      <c r="F275" s="4"/>
    </row>
    <row r="276" spans="4:6" ht="15">
      <c r="D276" s="3"/>
      <c r="E276" s="4"/>
      <c r="F276" s="4"/>
    </row>
    <row r="277" spans="4:6" ht="15">
      <c r="D277" s="3"/>
      <c r="E277" s="4"/>
      <c r="F277" s="4"/>
    </row>
    <row r="278" spans="4:6" ht="15">
      <c r="D278" s="3"/>
      <c r="E278" s="4"/>
      <c r="F278" s="4"/>
    </row>
    <row r="279" spans="4:6" ht="15">
      <c r="D279" s="8"/>
      <c r="E279" s="9"/>
      <c r="F279" s="9"/>
    </row>
    <row r="280" spans="4:6" ht="15">
      <c r="D280" s="11"/>
      <c r="E280" s="12"/>
      <c r="F280" s="12"/>
    </row>
    <row r="281" spans="4:6" ht="15">
      <c r="D281" s="3"/>
      <c r="E281" s="4"/>
      <c r="F281" s="4"/>
    </row>
    <row r="282" spans="4:6" ht="15">
      <c r="D282" s="3"/>
      <c r="E282" s="4"/>
      <c r="F282" s="4"/>
    </row>
    <row r="283" spans="4:6" ht="15">
      <c r="D283" s="3"/>
      <c r="E283" s="4"/>
      <c r="F283" s="4"/>
    </row>
    <row r="284" spans="4:6" ht="15">
      <c r="D284" s="11"/>
      <c r="E284" s="12"/>
      <c r="F284" s="12"/>
    </row>
    <row r="285" spans="4:6" ht="15">
      <c r="D285" s="3"/>
      <c r="E285" s="4"/>
      <c r="F285" s="4"/>
    </row>
    <row r="286" spans="4:6" ht="15">
      <c r="D286" s="3"/>
      <c r="E286" s="4"/>
      <c r="F286" s="4"/>
    </row>
    <row r="287" spans="4:6" ht="15">
      <c r="D287" s="3"/>
      <c r="E287" s="4"/>
      <c r="F287" s="4"/>
    </row>
    <row r="288" spans="4:6" ht="15">
      <c r="D288" s="3"/>
      <c r="E288" s="4"/>
      <c r="F288" s="4"/>
    </row>
    <row r="289" spans="4:6" ht="15">
      <c r="D289" s="3"/>
      <c r="E289" s="4"/>
      <c r="F289" s="4"/>
    </row>
    <row r="290" spans="4:6" ht="15">
      <c r="D290" s="8"/>
      <c r="E290" s="9"/>
      <c r="F290" s="9"/>
    </row>
    <row r="291" spans="4:6" ht="15">
      <c r="D291" s="11"/>
      <c r="E291" s="12"/>
      <c r="F291" s="12"/>
    </row>
    <row r="292" spans="4:6" ht="15">
      <c r="D292" s="3"/>
      <c r="E292" s="4"/>
      <c r="F292" s="4"/>
    </row>
    <row r="293" spans="4:6" ht="15">
      <c r="D293" s="3"/>
      <c r="E293" s="4"/>
      <c r="F293" s="4"/>
    </row>
    <row r="294" spans="4:6" ht="15">
      <c r="D294" s="11"/>
      <c r="E294" s="12"/>
      <c r="F294" s="12"/>
    </row>
    <row r="295" spans="4:6" ht="15">
      <c r="D295" s="3"/>
      <c r="E295" s="4"/>
      <c r="F295" s="4"/>
    </row>
    <row r="296" spans="4:6" ht="15">
      <c r="D296" s="3"/>
      <c r="E296" s="4"/>
      <c r="F296" s="4"/>
    </row>
  </sheetData>
  <sheetProtection/>
  <mergeCells count="8">
    <mergeCell ref="C1:F1"/>
    <mergeCell ref="E40:F40"/>
    <mergeCell ref="E41:F41"/>
    <mergeCell ref="A17:F17"/>
    <mergeCell ref="A18:F18"/>
    <mergeCell ref="E37:F37"/>
    <mergeCell ref="E38:F38"/>
    <mergeCell ref="E39:F39"/>
  </mergeCells>
  <printOptions horizontalCentered="1"/>
  <pageMargins left="0.11811023622047245" right="0.11811023622047245" top="0.7874015748031497" bottom="0.7874015748031497" header="0.31496062992125984" footer="0.31496062992125984"/>
  <pageSetup fitToHeight="4" fitToWidth="1" horizontalDpi="600" verticalDpi="600" orientation="landscape" paperSize="9" scale="68" r:id="rId1"/>
  <headerFooter>
    <oddHeader>&amp;C&amp;"-,Grassetto"A.P.S.P. "S. Spirito - Fondazine Montel" - Pergine Valsugana (TN)
STATO PATRIMONIALE AL 31/12/2019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Corradi</dc:creator>
  <cp:keywords/>
  <dc:description/>
  <cp:lastModifiedBy>bolgiac</cp:lastModifiedBy>
  <cp:lastPrinted>2020-07-13T12:36:51Z</cp:lastPrinted>
  <dcterms:created xsi:type="dcterms:W3CDTF">2017-05-30T14:47:11Z</dcterms:created>
  <dcterms:modified xsi:type="dcterms:W3CDTF">2020-07-13T13:05:14Z</dcterms:modified>
  <cp:category/>
  <cp:version/>
  <cp:contentType/>
  <cp:contentStatus/>
</cp:coreProperties>
</file>